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p.starezsport.cz@SSL\DavWWWRoot\Zakzky 2025\VZ-075-2025_KOMPLETNÍ OPRAVA POTRUBÍ SOLANKY KLUZIŠTĚ VODOVA\administrace\a_VZ_OPRAVA POTRUBI SOLANKY VODOVA_ZD\"/>
    </mc:Choice>
  </mc:AlternateContent>
  <xr:revisionPtr revIDLastSave="0" documentId="13_ncr:1_{B7EA192A-17EE-44BA-98BC-425473DDA09F}" xr6:coauthVersionLast="36" xr6:coauthVersionMax="36" xr10:uidLastSave="{00000000-0000-0000-0000-000000000000}"/>
  <bookViews>
    <workbookView xWindow="28680" yWindow="-120" windowWidth="23250" windowHeight="14610" xr2:uid="{00000000-000D-0000-FFFF-FFFF00000000}"/>
  </bookViews>
  <sheets>
    <sheet name="Stavba" sheetId="1" r:id="rId1"/>
    <sheet name="VzorPolozky" sheetId="10" state="hidden" r:id="rId2"/>
    <sheet name="01 01R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01R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01R Pol'!$A$1:$Y$165</definedName>
    <definedName name="_xlnm.Print_Area" localSheetId="0">Stavba!$A$1:$J$62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I9" i="12"/>
  <c r="K9" i="12"/>
  <c r="M9" i="12"/>
  <c r="O9" i="12"/>
  <c r="Q9" i="12"/>
  <c r="V9" i="12"/>
  <c r="G10" i="12"/>
  <c r="I10" i="12"/>
  <c r="K10" i="12"/>
  <c r="O10" i="12"/>
  <c r="Q10" i="12"/>
  <c r="V10" i="12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4" i="12"/>
  <c r="G13" i="12" s="1"/>
  <c r="I50" i="1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9" i="12"/>
  <c r="M19" i="12" s="1"/>
  <c r="I19" i="12"/>
  <c r="K19" i="12"/>
  <c r="O19" i="12"/>
  <c r="Q19" i="12"/>
  <c r="V19" i="12"/>
  <c r="G22" i="12"/>
  <c r="I22" i="12"/>
  <c r="K22" i="12"/>
  <c r="M22" i="12"/>
  <c r="O22" i="12"/>
  <c r="Q22" i="12"/>
  <c r="V22" i="12"/>
  <c r="G25" i="12"/>
  <c r="M25" i="12" s="1"/>
  <c r="I25" i="12"/>
  <c r="K25" i="12"/>
  <c r="O25" i="12"/>
  <c r="Q25" i="12"/>
  <c r="V25" i="12"/>
  <c r="G26" i="12"/>
  <c r="I26" i="12"/>
  <c r="K26" i="12"/>
  <c r="M26" i="12"/>
  <c r="O26" i="12"/>
  <c r="Q26" i="12"/>
  <c r="V26" i="12"/>
  <c r="G31" i="12"/>
  <c r="M31" i="12" s="1"/>
  <c r="I31" i="12"/>
  <c r="K31" i="12"/>
  <c r="O31" i="12"/>
  <c r="Q31" i="12"/>
  <c r="V31" i="12"/>
  <c r="G34" i="12"/>
  <c r="M34" i="12" s="1"/>
  <c r="I34" i="12"/>
  <c r="K34" i="12"/>
  <c r="O34" i="12"/>
  <c r="Q34" i="12"/>
  <c r="V34" i="12"/>
  <c r="G35" i="12"/>
  <c r="I35" i="12"/>
  <c r="K35" i="12"/>
  <c r="M35" i="12"/>
  <c r="O35" i="12"/>
  <c r="Q35" i="12"/>
  <c r="V35" i="12"/>
  <c r="G37" i="12"/>
  <c r="M37" i="12" s="1"/>
  <c r="I37" i="12"/>
  <c r="K37" i="12"/>
  <c r="O37" i="12"/>
  <c r="Q37" i="12"/>
  <c r="V37" i="12"/>
  <c r="G38" i="12"/>
  <c r="I38" i="12"/>
  <c r="K38" i="12"/>
  <c r="M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3" i="12"/>
  <c r="M43" i="12" s="1"/>
  <c r="M42" i="12" s="1"/>
  <c r="I43" i="12"/>
  <c r="K43" i="12"/>
  <c r="O43" i="12"/>
  <c r="O42" i="12" s="1"/>
  <c r="Q43" i="12"/>
  <c r="Q42" i="12" s="1"/>
  <c r="V43" i="12"/>
  <c r="V42" i="12" s="1"/>
  <c r="G45" i="12"/>
  <c r="I45" i="12"/>
  <c r="K45" i="12"/>
  <c r="M45" i="12"/>
  <c r="O45" i="12"/>
  <c r="Q45" i="12"/>
  <c r="V45" i="12"/>
  <c r="I48" i="12"/>
  <c r="G49" i="12"/>
  <c r="M49" i="12" s="1"/>
  <c r="M48" i="12" s="1"/>
  <c r="I49" i="12"/>
  <c r="K49" i="12"/>
  <c r="K48" i="12" s="1"/>
  <c r="O49" i="12"/>
  <c r="O48" i="12" s="1"/>
  <c r="Q49" i="12"/>
  <c r="Q48" i="12" s="1"/>
  <c r="V49" i="12"/>
  <c r="V48" i="12" s="1"/>
  <c r="G53" i="12"/>
  <c r="M53" i="12" s="1"/>
  <c r="I53" i="12"/>
  <c r="I52" i="12" s="1"/>
  <c r="K53" i="12"/>
  <c r="O53" i="12"/>
  <c r="Q53" i="12"/>
  <c r="V53" i="12"/>
  <c r="G56" i="12"/>
  <c r="I56" i="12"/>
  <c r="K56" i="12"/>
  <c r="M56" i="12"/>
  <c r="O56" i="12"/>
  <c r="Q56" i="12"/>
  <c r="V56" i="12"/>
  <c r="G59" i="12"/>
  <c r="I59" i="12"/>
  <c r="K59" i="12"/>
  <c r="M59" i="12"/>
  <c r="O59" i="12"/>
  <c r="O52" i="12" s="1"/>
  <c r="Q59" i="12"/>
  <c r="V59" i="12"/>
  <c r="G62" i="12"/>
  <c r="I62" i="12"/>
  <c r="K62" i="12"/>
  <c r="M62" i="12"/>
  <c r="O62" i="12"/>
  <c r="Q62" i="12"/>
  <c r="V62" i="12"/>
  <c r="G63" i="12"/>
  <c r="I63" i="12"/>
  <c r="K63" i="12"/>
  <c r="M63" i="12"/>
  <c r="O63" i="12"/>
  <c r="Q63" i="12"/>
  <c r="V63" i="12"/>
  <c r="V52" i="12" s="1"/>
  <c r="G66" i="12"/>
  <c r="M66" i="12" s="1"/>
  <c r="I66" i="12"/>
  <c r="K66" i="12"/>
  <c r="O66" i="12"/>
  <c r="Q66" i="12"/>
  <c r="V66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2" i="12"/>
  <c r="M72" i="12" s="1"/>
  <c r="I72" i="12"/>
  <c r="K72" i="12"/>
  <c r="O72" i="12"/>
  <c r="Q72" i="12"/>
  <c r="V72" i="12"/>
  <c r="G75" i="12"/>
  <c r="I75" i="12"/>
  <c r="K75" i="12"/>
  <c r="M75" i="12"/>
  <c r="O75" i="12"/>
  <c r="Q75" i="12"/>
  <c r="V75" i="12"/>
  <c r="G79" i="12"/>
  <c r="I79" i="12"/>
  <c r="K79" i="12"/>
  <c r="M79" i="12"/>
  <c r="O79" i="12"/>
  <c r="Q79" i="12"/>
  <c r="V79" i="12"/>
  <c r="G84" i="12"/>
  <c r="I84" i="12"/>
  <c r="K84" i="12"/>
  <c r="M84" i="12"/>
  <c r="O84" i="12"/>
  <c r="Q84" i="12"/>
  <c r="V84" i="12"/>
  <c r="G89" i="12"/>
  <c r="M89" i="12" s="1"/>
  <c r="I89" i="12"/>
  <c r="K89" i="12"/>
  <c r="O89" i="12"/>
  <c r="Q89" i="12"/>
  <c r="V89" i="12"/>
  <c r="G94" i="12"/>
  <c r="M94" i="12" s="1"/>
  <c r="I94" i="12"/>
  <c r="K94" i="12"/>
  <c r="O94" i="12"/>
  <c r="Q94" i="12"/>
  <c r="V94" i="12"/>
  <c r="G99" i="12"/>
  <c r="I99" i="12"/>
  <c r="K99" i="12"/>
  <c r="M99" i="12"/>
  <c r="O99" i="12"/>
  <c r="Q99" i="12"/>
  <c r="V99" i="12"/>
  <c r="G104" i="12"/>
  <c r="M104" i="12" s="1"/>
  <c r="I104" i="12"/>
  <c r="K104" i="12"/>
  <c r="O104" i="12"/>
  <c r="Q104" i="12"/>
  <c r="V104" i="12"/>
  <c r="Q107" i="12"/>
  <c r="V107" i="12"/>
  <c r="G108" i="12"/>
  <c r="G107" i="12" s="1"/>
  <c r="I55" i="1" s="1"/>
  <c r="I108" i="12"/>
  <c r="I107" i="12" s="1"/>
  <c r="K108" i="12"/>
  <c r="K107" i="12" s="1"/>
  <c r="M108" i="12"/>
  <c r="M107" i="12" s="1"/>
  <c r="O108" i="12"/>
  <c r="O107" i="12" s="1"/>
  <c r="Q108" i="12"/>
  <c r="V108" i="12"/>
  <c r="G111" i="12"/>
  <c r="G110" i="12" s="1"/>
  <c r="I56" i="1" s="1"/>
  <c r="I111" i="12"/>
  <c r="I110" i="12" s="1"/>
  <c r="K111" i="12"/>
  <c r="K110" i="12" s="1"/>
  <c r="M111" i="12"/>
  <c r="M110" i="12" s="1"/>
  <c r="O111" i="12"/>
  <c r="O110" i="12" s="1"/>
  <c r="Q111" i="12"/>
  <c r="Q110" i="12" s="1"/>
  <c r="V111" i="12"/>
  <c r="V110" i="12" s="1"/>
  <c r="G115" i="12"/>
  <c r="G114" i="12" s="1"/>
  <c r="I57" i="1" s="1"/>
  <c r="I115" i="12"/>
  <c r="I114" i="12" s="1"/>
  <c r="K115" i="12"/>
  <c r="K114" i="12" s="1"/>
  <c r="M115" i="12"/>
  <c r="M114" i="12" s="1"/>
  <c r="O115" i="12"/>
  <c r="O114" i="12" s="1"/>
  <c r="Q115" i="12"/>
  <c r="Q114" i="12" s="1"/>
  <c r="V115" i="12"/>
  <c r="V114" i="12" s="1"/>
  <c r="G116" i="12"/>
  <c r="I58" i="1" s="1"/>
  <c r="G117" i="12"/>
  <c r="I117" i="12"/>
  <c r="I116" i="12" s="1"/>
  <c r="K117" i="12"/>
  <c r="M117" i="12"/>
  <c r="O117" i="12"/>
  <c r="Q117" i="12"/>
  <c r="V117" i="12"/>
  <c r="G120" i="12"/>
  <c r="I120" i="12"/>
  <c r="K120" i="12"/>
  <c r="M120" i="12"/>
  <c r="O120" i="12"/>
  <c r="Q120" i="12"/>
  <c r="V120" i="12"/>
  <c r="G124" i="12"/>
  <c r="G123" i="12" s="1"/>
  <c r="I59" i="1" s="1"/>
  <c r="I124" i="12"/>
  <c r="K124" i="12"/>
  <c r="O124" i="12"/>
  <c r="Q124" i="12"/>
  <c r="V124" i="12"/>
  <c r="G127" i="12"/>
  <c r="M127" i="12" s="1"/>
  <c r="I127" i="12"/>
  <c r="K127" i="12"/>
  <c r="O127" i="12"/>
  <c r="Q127" i="12"/>
  <c r="V127" i="12"/>
  <c r="G130" i="12"/>
  <c r="M130" i="12" s="1"/>
  <c r="I130" i="12"/>
  <c r="K130" i="12"/>
  <c r="O130" i="12"/>
  <c r="Q130" i="12"/>
  <c r="V130" i="12"/>
  <c r="G132" i="12"/>
  <c r="I132" i="12"/>
  <c r="K132" i="12"/>
  <c r="M132" i="12"/>
  <c r="O132" i="12"/>
  <c r="Q132" i="12"/>
  <c r="V132" i="12"/>
  <c r="G135" i="12"/>
  <c r="M135" i="12" s="1"/>
  <c r="I135" i="12"/>
  <c r="K135" i="12"/>
  <c r="O135" i="12"/>
  <c r="Q135" i="12"/>
  <c r="V135" i="12"/>
  <c r="G138" i="12"/>
  <c r="M138" i="12" s="1"/>
  <c r="I138" i="12"/>
  <c r="K138" i="12"/>
  <c r="O138" i="12"/>
  <c r="Q138" i="12"/>
  <c r="V138" i="12"/>
  <c r="G141" i="12"/>
  <c r="I141" i="12"/>
  <c r="K141" i="12"/>
  <c r="M141" i="12"/>
  <c r="O141" i="12"/>
  <c r="Q141" i="12"/>
  <c r="V141" i="12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G147" i="12"/>
  <c r="G146" i="12" s="1"/>
  <c r="I61" i="1" s="1"/>
  <c r="I147" i="12"/>
  <c r="I146" i="12" s="1"/>
  <c r="K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I149" i="12"/>
  <c r="K149" i="12"/>
  <c r="M149" i="12"/>
  <c r="O149" i="12"/>
  <c r="Q149" i="12"/>
  <c r="V149" i="12"/>
  <c r="G150" i="12"/>
  <c r="M150" i="12" s="1"/>
  <c r="I150" i="12"/>
  <c r="K150" i="12"/>
  <c r="O150" i="12"/>
  <c r="Q150" i="12"/>
  <c r="V150" i="12"/>
  <c r="G151" i="12"/>
  <c r="I151" i="12"/>
  <c r="K151" i="12"/>
  <c r="M151" i="12"/>
  <c r="O151" i="12"/>
  <c r="Q151" i="12"/>
  <c r="V151" i="12"/>
  <c r="G152" i="12"/>
  <c r="I152" i="12"/>
  <c r="K152" i="12"/>
  <c r="M152" i="12"/>
  <c r="O152" i="12"/>
  <c r="Q152" i="12"/>
  <c r="V152" i="12"/>
  <c r="G153" i="12"/>
  <c r="I153" i="12"/>
  <c r="K153" i="12"/>
  <c r="M153" i="12"/>
  <c r="O153" i="12"/>
  <c r="Q153" i="12"/>
  <c r="V153" i="12"/>
  <c r="AE155" i="12"/>
  <c r="F40" i="1" s="1"/>
  <c r="I20" i="1"/>
  <c r="I19" i="1"/>
  <c r="I18" i="1"/>
  <c r="F41" i="1" l="1"/>
  <c r="V131" i="12"/>
  <c r="O131" i="12"/>
  <c r="V8" i="12"/>
  <c r="Q8" i="12"/>
  <c r="K131" i="12"/>
  <c r="V116" i="12"/>
  <c r="O8" i="12"/>
  <c r="Q131" i="12"/>
  <c r="AF155" i="12"/>
  <c r="I131" i="12"/>
  <c r="Q116" i="12"/>
  <c r="K42" i="12"/>
  <c r="O116" i="12"/>
  <c r="Q78" i="12"/>
  <c r="I42" i="12"/>
  <c r="K8" i="12"/>
  <c r="Q52" i="12"/>
  <c r="V146" i="12"/>
  <c r="G42" i="12"/>
  <c r="I51" i="1" s="1"/>
  <c r="G131" i="12"/>
  <c r="I60" i="1" s="1"/>
  <c r="I17" i="1" s="1"/>
  <c r="Q123" i="12"/>
  <c r="M116" i="12"/>
  <c r="V78" i="12"/>
  <c r="O78" i="12"/>
  <c r="I8" i="12"/>
  <c r="Q146" i="12"/>
  <c r="V123" i="12"/>
  <c r="O123" i="12"/>
  <c r="K116" i="12"/>
  <c r="Q13" i="12"/>
  <c r="G8" i="12"/>
  <c r="I78" i="12"/>
  <c r="M14" i="12"/>
  <c r="F39" i="1"/>
  <c r="O146" i="12"/>
  <c r="M124" i="12"/>
  <c r="M123" i="12" s="1"/>
  <c r="K78" i="12"/>
  <c r="V13" i="12"/>
  <c r="O13" i="12"/>
  <c r="M147" i="12"/>
  <c r="M146" i="12" s="1"/>
  <c r="K123" i="12"/>
  <c r="K146" i="12"/>
  <c r="I123" i="12"/>
  <c r="G78" i="12"/>
  <c r="I54" i="1" s="1"/>
  <c r="K13" i="12"/>
  <c r="K52" i="12"/>
  <c r="I13" i="12"/>
  <c r="M52" i="12"/>
  <c r="M131" i="12"/>
  <c r="M13" i="12"/>
  <c r="M78" i="12"/>
  <c r="G48" i="12"/>
  <c r="I52" i="1" s="1"/>
  <c r="G52" i="12"/>
  <c r="I53" i="1" s="1"/>
  <c r="M10" i="12"/>
  <c r="M8" i="12" s="1"/>
  <c r="J28" i="1"/>
  <c r="J26" i="1"/>
  <c r="G38" i="1"/>
  <c r="F38" i="1"/>
  <c r="J23" i="1"/>
  <c r="J24" i="1"/>
  <c r="J25" i="1"/>
  <c r="J27" i="1"/>
  <c r="E24" i="1"/>
  <c r="E26" i="1"/>
  <c r="G39" i="1" l="1"/>
  <c r="G41" i="1"/>
  <c r="G40" i="1"/>
  <c r="H40" i="1" s="1"/>
  <c r="I40" i="1" s="1"/>
  <c r="F42" i="1"/>
  <c r="H39" i="1"/>
  <c r="H42" i="1" s="1"/>
  <c r="H41" i="1"/>
  <c r="I41" i="1" s="1"/>
  <c r="G155" i="12"/>
  <c r="I49" i="1"/>
  <c r="I16" i="1" l="1"/>
  <c r="I21" i="1" s="1"/>
  <c r="I62" i="1"/>
  <c r="G23" i="1"/>
  <c r="A23" i="1" s="1"/>
  <c r="G42" i="1"/>
  <c r="G25" i="1" s="1"/>
  <c r="A25" i="1" s="1"/>
  <c r="I39" i="1"/>
  <c r="I42" i="1" s="1"/>
  <c r="G24" i="1"/>
  <c r="A24" i="1"/>
  <c r="G26" i="1" l="1"/>
  <c r="A26" i="1"/>
  <c r="A27" i="1"/>
  <c r="J40" i="1"/>
  <c r="J39" i="1"/>
  <c r="J42" i="1" s="1"/>
  <c r="J41" i="1"/>
  <c r="G28" i="1"/>
  <c r="J58" i="1"/>
  <c r="J53" i="1"/>
  <c r="J59" i="1"/>
  <c r="J49" i="1"/>
  <c r="J57" i="1"/>
  <c r="J61" i="1"/>
  <c r="J56" i="1"/>
  <c r="J60" i="1"/>
  <c r="J51" i="1"/>
  <c r="J52" i="1"/>
  <c r="J55" i="1"/>
  <c r="J54" i="1"/>
  <c r="J50" i="1"/>
  <c r="A29" i="1"/>
  <c r="G29" i="1"/>
  <c r="G27" i="1" s="1"/>
  <c r="J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Sojka</author>
  </authors>
  <commentList>
    <comment ref="S6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<sst xmlns="http://schemas.openxmlformats.org/spreadsheetml/2006/main" count="834" uniqueCount="294">
  <si>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</si>
  <si>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</si>
  <si>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</si>
  <si>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</si>
  <si>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</si>
  <si>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</si>
  <si>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</si>
  <si>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</si>
  <si>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</si>
  <si>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</si>
  <si>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</si>
  <si>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</si>
  <si>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</si>
  <si>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</si>
  <si>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</si>
  <si>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</si>
  <si>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</si>
  <si>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</si>
  <si>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</si>
  <si>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</si>
  <si>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</si>
  <si>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</si>
  <si>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</si>
  <si>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</si>
  <si>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</si>
  <si>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</si>
  <si>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</si>
  <si>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</si>
  <si>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</si>
  <si>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</si>
  <si>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</si>
  <si>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</si>
  <si>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</si>
  <si>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</si>
  <si>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</si>
  <si>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</si>
  <si>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</si>
  <si>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</si>
  <si>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</si>
  <si>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</si>
  <si>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</si>
  <si>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01R</t>
  </si>
  <si>
    <t>Oprava solankového potrubí kluziště Vodova Brno</t>
  </si>
  <si>
    <t>01</t>
  </si>
  <si>
    <t>Objekt:</t>
  </si>
  <si>
    <t>Rozpočet:</t>
  </si>
  <si>
    <t>250216</t>
  </si>
  <si>
    <t>Stavba</t>
  </si>
  <si>
    <t>Celkem za stavbu</t>
  </si>
  <si>
    <t>CZK</t>
  </si>
  <si>
    <t>Rekapitulace dílů</t>
  </si>
  <si>
    <t>Typ dílu</t>
  </si>
  <si>
    <t>0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</si>
  <si>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</si>
  <si>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</si>
  <si>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</si>
  <si>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</si>
  <si>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</si>
  <si>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</si>
  <si>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</si>
  <si>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</si>
  <si>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6</t>
  </si>
  <si>
    <t>Úpravy povrchu, podlahy</t>
  </si>
  <si>
    <t>91</t>
  </si>
  <si>
    <t>Doplňující práce na komunikaci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</si>
  <si>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</si>
  <si>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</si>
  <si>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</si>
  <si>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</si>
  <si>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</si>
  <si>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</si>
  <si>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</si>
  <si>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</si>
  <si>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762</t>
  </si>
  <si>
    <t>Konstrukce tesařské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</si>
  <si>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</si>
  <si>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</si>
  <si>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</si>
  <si>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</si>
  <si>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</si>
  <si>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</si>
  <si>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</si>
  <si>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</si>
  <si>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</si>
  <si>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</si>
  <si>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</si>
  <si>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</si>
  <si>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</si>
  <si>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</si>
  <si>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</si>
  <si>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</si>
  <si>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</si>
  <si>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</si>
  <si>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</si>
  <si>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</si>
  <si>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</si>
  <si>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</si>
  <si>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</si>
  <si>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</si>
  <si>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</si>
  <si>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</si>
  <si>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</si>
  <si>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</si>
  <si>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</si>
  <si>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</si>
  <si>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</si>
  <si>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</si>
  <si>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</si>
  <si>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VRN-01</t>
  </si>
  <si>
    <t>Zařízení staveniště</t>
  </si>
  <si>
    <t>Soubor</t>
  </si>
  <si>
    <t>Vlastní</t>
  </si>
  <si>
    <t>Indiv</t>
  </si>
  <si>
    <t>Práce</t>
  </si>
  <si>
    <t>Běžná</t>
  </si>
  <si>
    <t>POL1_</t>
  </si>
  <si>
    <t>VRN-02</t>
  </si>
  <si>
    <t>Provoz investora</t>
  </si>
  <si>
    <t>POL1_1</t>
  </si>
  <si>
    <t>VRN-03</t>
  </si>
  <si>
    <t>Kompletační činnost (IČD)</t>
  </si>
  <si>
    <t>R-položka</t>
  </si>
  <si>
    <t>POL12_1</t>
  </si>
  <si>
    <t>VRN-04</t>
  </si>
  <si>
    <t>Výrobní a realizační upřesnění 3% z ZRN</t>
  </si>
  <si>
    <t>113106121R00</t>
  </si>
  <si>
    <t>Rozebrání dlažeb z betonových dlaždic na sucho</t>
  </si>
  <si>
    <t>m2</t>
  </si>
  <si>
    <t>RTS 25/ I</t>
  </si>
  <si>
    <t>113107325R00</t>
  </si>
  <si>
    <t>Odstranění podkladu pl. 50 m2,kam.těžené tl.25 cm</t>
  </si>
  <si>
    <t>113108315R00</t>
  </si>
  <si>
    <t>Odstranění asfaltové vrstvy pl. do 50 m2, tl.15 cm</t>
  </si>
  <si>
    <t xml:space="preserve">B1 : </t>
  </si>
  <si>
    <t>VV</t>
  </si>
  <si>
    <t>35</t>
  </si>
  <si>
    <t>113109307R00</t>
  </si>
  <si>
    <t>Odstranění podkladu pl. 50 m2, bet.prostý tl.7 cm</t>
  </si>
  <si>
    <t xml:space="preserve">B4 : </t>
  </si>
  <si>
    <t>45*2</t>
  </si>
  <si>
    <t>113111125R00</t>
  </si>
  <si>
    <t>Odstranění podkladu pl.50 m2,kam.zpev.cem.tl.25 cm</t>
  </si>
  <si>
    <t>114211212R00</t>
  </si>
  <si>
    <t>Odstranění železobetonových trub do DN 1200,ve výkopu</t>
  </si>
  <si>
    <t>m</t>
  </si>
  <si>
    <t>122201101R00</t>
  </si>
  <si>
    <t>Odkopávky nezapažené v hor. 3 do 100 m3</t>
  </si>
  <si>
    <t>m3</t>
  </si>
  <si>
    <t xml:space="preserve">B2 : </t>
  </si>
  <si>
    <t>36</t>
  </si>
  <si>
    <t xml:space="preserve">B5 : </t>
  </si>
  <si>
    <t>16</t>
  </si>
  <si>
    <t>122201109R00</t>
  </si>
  <si>
    <t>Příplatek za lepivost - odkopávky v hor. 3</t>
  </si>
  <si>
    <t>36*0,25</t>
  </si>
  <si>
    <t>162701105R00</t>
  </si>
  <si>
    <t>Vodorovné přemístění výkopku z hor.1-4 do 10000 m</t>
  </si>
  <si>
    <t>Důležitá</t>
  </si>
  <si>
    <t>162701109R00</t>
  </si>
  <si>
    <t>Příplatek k vod. přemístění hor.1-4 za další 1 km</t>
  </si>
  <si>
    <t>52*5</t>
  </si>
  <si>
    <t>171201201R00</t>
  </si>
  <si>
    <t>Uložení sypaniny na skl.-sypanina na výšku přes 2m</t>
  </si>
  <si>
    <t>199000002R00</t>
  </si>
  <si>
    <t>Poplatek za skládku horniny 1- 4, č. dle katal. odpadů 17 05 04</t>
  </si>
  <si>
    <t>181050010RA0</t>
  </si>
  <si>
    <t>Terénní modelace</t>
  </si>
  <si>
    <t>Agregovaná položka</t>
  </si>
  <si>
    <t>POL2_</t>
  </si>
  <si>
    <t>181300010RAE</t>
  </si>
  <si>
    <t>Rozprostření ornice v rovině tloušťka 15 cm dovoz ornice ze vzdálenosti 15 km, osetí trávou</t>
  </si>
  <si>
    <t>174100050RA1</t>
  </si>
  <si>
    <t>Zásyp jam, rýh a šachet pískem dovoz  ze vzdálenosti 15 km</t>
  </si>
  <si>
    <t>273313621R00</t>
  </si>
  <si>
    <t xml:space="preserve">Beton základových desek prostý C 20/25 </t>
  </si>
  <si>
    <t>20*0,05</t>
  </si>
  <si>
    <t>273320140RA1</t>
  </si>
  <si>
    <t>Základová deska ŽB z betonu C 20/25, včetně bednění a výztuže 227 kg</t>
  </si>
  <si>
    <t xml:space="preserve">bod 5 z TZ : </t>
  </si>
  <si>
    <t>18*0,2</t>
  </si>
  <si>
    <t>411120012RAC</t>
  </si>
  <si>
    <t>Strop montovaný z desek PZD, tloušťka 9 cm desky PZD 179 x 29 x 9 cm</t>
  </si>
  <si>
    <t xml:space="preserve">P1 : </t>
  </si>
  <si>
    <t>51</t>
  </si>
  <si>
    <t>564261111R00</t>
  </si>
  <si>
    <t>Podklad ze štěrkopísku po zhutnění tloušťky 20 cm</t>
  </si>
  <si>
    <t>50</t>
  </si>
  <si>
    <t>567142115R00</t>
  </si>
  <si>
    <t>Podklad z kameniva zpev.cementem SC C8/10 tl.25 cm</t>
  </si>
  <si>
    <t xml:space="preserve">P3A : </t>
  </si>
  <si>
    <t>25,2</t>
  </si>
  <si>
    <t>573231127R00</t>
  </si>
  <si>
    <t>Postřik spojovací z KAE, množství zbytkového asfaltu 0,7 kg/m2</t>
  </si>
  <si>
    <t>2*25,2</t>
  </si>
  <si>
    <t>596291111R00</t>
  </si>
  <si>
    <t>Řezání zámkové dlažby tl. 60 mm</t>
  </si>
  <si>
    <t>596811111R00</t>
  </si>
  <si>
    <t>Kladení dlaždic kom.pro pěší, lože z kameniva těž.</t>
  </si>
  <si>
    <t>460490012R00</t>
  </si>
  <si>
    <t>Fólie výstražná z PVC, šířka 33 cm</t>
  </si>
  <si>
    <t>RTS 24/ II</t>
  </si>
  <si>
    <t>80</t>
  </si>
  <si>
    <t>5-01</t>
  </si>
  <si>
    <t>Dobetonování čela kanálu včetně vložení labyrintového těsnění 4 kusy dle bodu 3 z TZ</t>
  </si>
  <si>
    <t>577112114RT4</t>
  </si>
  <si>
    <t>Beton asfalt.  tl.5 cm</t>
  </si>
  <si>
    <t>577112115RT5</t>
  </si>
  <si>
    <t>Beton asfalt.  tl.10cm</t>
  </si>
  <si>
    <t>592453320R</t>
  </si>
  <si>
    <t>Dlaždice betonová 300 x 300 x 40 mm hladká standard šedá</t>
  </si>
  <si>
    <t>SPCM</t>
  </si>
  <si>
    <t>Specifikace</t>
  </si>
  <si>
    <t>POL3_</t>
  </si>
  <si>
    <t>50*1,05</t>
  </si>
  <si>
    <t>624472101RT2</t>
  </si>
  <si>
    <t xml:space="preserve">Antikorozní nátěr výztuže včetně dodávky antikorozního nátěru </t>
  </si>
  <si>
    <t xml:space="preserve">bod 1 dle TZ předpoklad 30% : </t>
  </si>
  <si>
    <t>90*0,3</t>
  </si>
  <si>
    <t xml:space="preserve">bod 2 dle TZ předpoklad 30% : </t>
  </si>
  <si>
    <t>69*0,3</t>
  </si>
  <si>
    <t>632411901R00</t>
  </si>
  <si>
    <t xml:space="preserve">Nátěr nesavých podkladů, adhézní můstek </t>
  </si>
  <si>
    <t xml:space="preserve">bod 1 dle TZ : </t>
  </si>
  <si>
    <t>90</t>
  </si>
  <si>
    <t xml:space="preserve">bod 2 dle TZ : </t>
  </si>
  <si>
    <t>69</t>
  </si>
  <si>
    <t>632477124R00</t>
  </si>
  <si>
    <t>Reprofilace polymercementovou maltou, tl. do 15 mm + penetrace</t>
  </si>
  <si>
    <t>216904112R02</t>
  </si>
  <si>
    <t>Očištění otrýskáním stěn a dna kanálu</t>
  </si>
  <si>
    <t>216904391R01</t>
  </si>
  <si>
    <t>Mechanické odstranění nesoudržných povrchů a částí konstrukcí</t>
  </si>
  <si>
    <t>631320031RA1</t>
  </si>
  <si>
    <t>Mazanina vyztužená sítí, beton C 16/20, tl. 7 cm vyztužená sítí - drát 8,0 oka 100/100 mm</t>
  </si>
  <si>
    <t>919735123R00</t>
  </si>
  <si>
    <t>Řezání stávajícího betonového krytu tl. 10 - 15 cm</t>
  </si>
  <si>
    <t>12,5*2+3,4*2</t>
  </si>
  <si>
    <t>963012510R00</t>
  </si>
  <si>
    <t>Bourání stropů z desek žb. š. 30 cm, tl. do 14 cm</t>
  </si>
  <si>
    <t>45*0,09</t>
  </si>
  <si>
    <t>998253010R00</t>
  </si>
  <si>
    <t>Přesun hmot pro kanály a kolektory montované</t>
  </si>
  <si>
    <t>t</t>
  </si>
  <si>
    <t>Přesun hmot</t>
  </si>
  <si>
    <t>POL7_</t>
  </si>
  <si>
    <t>711140101R00</t>
  </si>
  <si>
    <t>Odstranění izolace proti vlhkosti na ploše vodorovné, asfaltové pásy přitavením, 1 vrstva</t>
  </si>
  <si>
    <t>45</t>
  </si>
  <si>
    <t>711140016RAC</t>
  </si>
  <si>
    <t>Izolace proti vodě vodorovná přitavená, 1x 1x AEP, 1x modif.pás Glastek 40 special mineral</t>
  </si>
  <si>
    <t>50*1,2</t>
  </si>
  <si>
    <t>713121111RT1</t>
  </si>
  <si>
    <t>Montáž tepelné nebo kročejové izolace podlah na sucho, jednovrstvé materiál ve specifikaci</t>
  </si>
  <si>
    <t>283758902R</t>
  </si>
  <si>
    <t>Deska izolační EPS 200, PERIMETER tl. 60 mm</t>
  </si>
  <si>
    <t>998713201R00</t>
  </si>
  <si>
    <t>Přesun hmot pro izolace tepelné, výšky do 6 m</t>
  </si>
  <si>
    <t>762395000R00</t>
  </si>
  <si>
    <t>Spojovací a ochranné prostředky pro střechy</t>
  </si>
  <si>
    <t xml:space="preserve">B6 : </t>
  </si>
  <si>
    <t>60*0,024</t>
  </si>
  <si>
    <t>762811210R00</t>
  </si>
  <si>
    <t>Montáž záklopu, vrchní na sraz, hrubá prkna</t>
  </si>
  <si>
    <t>60*0,7</t>
  </si>
  <si>
    <t>762811210RT3</t>
  </si>
  <si>
    <t>Montáž záklopu, vrchní na sraz, hrubá prkna včetně dodávky řeziva, prkna tl. 24 mm</t>
  </si>
  <si>
    <t>60*0,3</t>
  </si>
  <si>
    <t>762811811R00</t>
  </si>
  <si>
    <t>Demontáž záklopů z hrubých prken tl. do 3,2 cm</t>
  </si>
  <si>
    <t>60</t>
  </si>
  <si>
    <t>762911121R00</t>
  </si>
  <si>
    <t xml:space="preserve">Impregnace řeziva </t>
  </si>
  <si>
    <t>998762202R00</t>
  </si>
  <si>
    <t>Přesun hmot pro tesařské konstrukce</t>
  </si>
  <si>
    <t>979086112R00</t>
  </si>
  <si>
    <t>Nakládání nebo překládání suti a vybouraných hmot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</si>
  <si>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</si>
  <si>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</si>
  <si>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</si>
  <si>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</si>
  <si>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</si>
  <si>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</si>
  <si>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</si>
  <si>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</si>
  <si>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</si>
  <si>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</si>
  <si>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</si>
  <si>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recyklaci suť do 10 % příměsí (skup.170107)</t>
  </si>
  <si>
    <t>979093111R00</t>
  </si>
  <si>
    <t>Uložení suti na skládku bez zhutnění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</si>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</sst>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3" borderId="0" xfId="0" applyNumberFormat="1" applyFont="1" applyFill="1" applyBorder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starezsport.cz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65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">
      <c r="A2" s="2"/>
      <c r="B2" s="77" t="s">
        <v>24</v>
      </c>
      <c r="C2" s="78"/>
      <c r="D2" s="79" t="s">
        <v>46</v>
      </c>
      <c r="E2" s="234" t="s">
        <v>42</v>
      </c>
      <c r="F2" s="235"/>
      <c r="G2" s="235"/>
      <c r="H2" s="235"/>
      <c r="I2" s="235"/>
      <c r="J2" s="236"/>
      <c r="O2" s="1"/>
    </row>
    <row r="3" spans="1:15" ht="27" customHeight="1" x14ac:dyDescent="0.2">
      <c r="A3" s="2"/>
      <c r="B3" s="80" t="s">
        <v>44</v>
      </c>
      <c r="C3" s="78"/>
      <c r="D3" s="81" t="s">
        <v>43</v>
      </c>
      <c r="E3" s="237" t="s">
        <v>42</v>
      </c>
      <c r="F3" s="238"/>
      <c r="G3" s="238"/>
      <c r="H3" s="238"/>
      <c r="I3" s="238"/>
      <c r="J3" s="239"/>
    </row>
    <row r="4" spans="1:15" ht="23.25" customHeight="1" x14ac:dyDescent="0.2">
      <c r="A4" s="76">
        <v>1568</v>
      </c>
      <c r="B4" s="82" t="s">
        <v>45</v>
      </c>
      <c r="C4" s="83"/>
      <c r="D4" s="84" t="s">
        <v>41</v>
      </c>
      <c r="E4" s="217" t="s">
        <v>42</v>
      </c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23</v>
      </c>
      <c r="D5" s="222"/>
      <c r="E5" s="223"/>
      <c r="F5" s="223"/>
      <c r="G5" s="22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4"/>
      <c r="E6" s="225"/>
      <c r="F6" s="225"/>
      <c r="G6" s="22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6"/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1"/>
      <c r="E11" s="241"/>
      <c r="F11" s="241"/>
      <c r="G11" s="241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SUMIF(F49:F61,A16,I49:I61)+SUMIF(F49:F61,"PSU",I49:I61)</f>
        <v>0</v>
      </c>
      <c r="J16" s="207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SUMIF(F49:F61,A17,I49:I61)</f>
        <v>0</v>
      </c>
      <c r="J17" s="207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SUMIF(F49:F61,A18,I49:I61)</f>
        <v>0</v>
      </c>
      <c r="J18" s="207"/>
    </row>
    <row r="19" spans="1:10" ht="23.25" customHeight="1" x14ac:dyDescent="0.2">
      <c r="A19" s="139" t="s">
        <v>78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SUMIF(F49:F61,A19,I49:I61)</f>
        <v>0</v>
      </c>
      <c r="J19" s="207"/>
    </row>
    <row r="20" spans="1:10" ht="23.25" customHeight="1" x14ac:dyDescent="0.2">
      <c r="A20" s="139" t="s">
        <v>79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SUMIF(F49:F61,A20,I49:I61)</f>
        <v>0</v>
      </c>
      <c r="J20" s="207"/>
    </row>
    <row r="21" spans="1:10" ht="23.25" customHeight="1" x14ac:dyDescent="0.2">
      <c r="A21" s="2"/>
      <c r="B21" s="48" t="s">
        <v>31</v>
      </c>
      <c r="C21" s="64"/>
      <c r="D21" s="65"/>
      <c r="E21" s="208"/>
      <c r="F21" s="244"/>
      <c r="G21" s="208"/>
      <c r="H21" s="244"/>
      <c r="I21" s="208">
        <f>SUM(I16:J20)</f>
        <v>0</v>
      </c>
      <c r="J21" s="20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1">
        <f>A23</f>
        <v>0</v>
      </c>
      <c r="H24" s="202"/>
      <c r="I24" s="202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1">
        <f>A25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3">
        <f>CenaCelkem-(ZakladDPHSni+DPHSni+ZakladDPHZakl+DPHZakl)</f>
        <v>0</v>
      </c>
      <c r="H27" s="233"/>
      <c r="I27" s="233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11">
        <f>ZakladDPHSniVypocet+ZakladDPHZaklVypocet</f>
        <v>0</v>
      </c>
      <c r="H28" s="211"/>
      <c r="I28" s="211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10">
        <f>A27</f>
        <v>0</v>
      </c>
      <c r="H29" s="210"/>
      <c r="I29" s="210"/>
      <c r="J29" s="119" t="s">
        <v>49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47</v>
      </c>
      <c r="C39" s="195"/>
      <c r="D39" s="195"/>
      <c r="E39" s="195"/>
      <c r="F39" s="99">
        <f>'01 01R Pol'!AE155</f>
        <v>0</v>
      </c>
      <c r="G39" s="100">
        <f>'01 01R Pol'!AF155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43</v>
      </c>
      <c r="C40" s="196" t="s">
        <v>42</v>
      </c>
      <c r="D40" s="196"/>
      <c r="E40" s="196"/>
      <c r="F40" s="104">
        <f>'01 01R Pol'!AE155</f>
        <v>0</v>
      </c>
      <c r="G40" s="105">
        <f>'01 01R Pol'!AF155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41</v>
      </c>
      <c r="C41" s="195" t="s">
        <v>42</v>
      </c>
      <c r="D41" s="195"/>
      <c r="E41" s="195"/>
      <c r="F41" s="108">
        <f>'01 01R Pol'!AE155</f>
        <v>0</v>
      </c>
      <c r="G41" s="101">
        <f>'01 01R Pol'!AF155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197" t="s">
        <v>48</v>
      </c>
      <c r="C42" s="198"/>
      <c r="D42" s="198"/>
      <c r="E42" s="199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50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51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52</v>
      </c>
      <c r="C49" s="193" t="s">
        <v>30</v>
      </c>
      <c r="D49" s="194"/>
      <c r="E49" s="194"/>
      <c r="F49" s="135" t="s">
        <v>26</v>
      </c>
      <c r="G49" s="136"/>
      <c r="H49" s="136"/>
      <c r="I49" s="136">
        <f>'01 01R Pol'!G8</f>
        <v>0</v>
      </c>
      <c r="J49" s="132" t="str">
        <f>IF(I62=0,"",I49/I62*100)</f>
        <v/>
      </c>
    </row>
    <row r="50" spans="1:10" ht="36.75" customHeight="1" x14ac:dyDescent="0.2">
      <c r="A50" s="123"/>
      <c r="B50" s="128" t="s">
        <v>53</v>
      </c>
      <c r="C50" s="193" t="s">
        <v>54</v>
      </c>
      <c r="D50" s="194"/>
      <c r="E50" s="194"/>
      <c r="F50" s="135" t="s">
        <v>26</v>
      </c>
      <c r="G50" s="136"/>
      <c r="H50" s="136"/>
      <c r="I50" s="136">
        <f>'01 01R Pol'!G13</f>
        <v>0</v>
      </c>
      <c r="J50" s="132" t="str">
        <f>IF(I62=0,"",I50/I62*100)</f>
        <v/>
      </c>
    </row>
    <row r="51" spans="1:10" ht="36.75" customHeight="1" x14ac:dyDescent="0.2">
      <c r="A51" s="123"/>
      <c r="B51" s="128" t="s">
        <v>55</v>
      </c>
      <c r="C51" s="193" t="s">
        <v>56</v>
      </c>
      <c r="D51" s="194"/>
      <c r="E51" s="194"/>
      <c r="F51" s="135" t="s">
        <v>26</v>
      </c>
      <c r="G51" s="136"/>
      <c r="H51" s="136"/>
      <c r="I51" s="136">
        <f>'01 01R Pol'!G42</f>
        <v>0</v>
      </c>
      <c r="J51" s="132" t="str">
        <f>IF(I62=0,"",I51/I62*100)</f>
        <v/>
      </c>
    </row>
    <row r="52" spans="1:10" ht="36.75" customHeight="1" x14ac:dyDescent="0.2">
      <c r="A52" s="123"/>
      <c r="B52" s="128" t="s">
        <v>57</v>
      </c>
      <c r="C52" s="193" t="s">
        <v>58</v>
      </c>
      <c r="D52" s="194"/>
      <c r="E52" s="194"/>
      <c r="F52" s="135" t="s">
        <v>26</v>
      </c>
      <c r="G52" s="136"/>
      <c r="H52" s="136"/>
      <c r="I52" s="136">
        <f>'01 01R Pol'!G48</f>
        <v>0</v>
      </c>
      <c r="J52" s="132" t="str">
        <f>IF(I62=0,"",I52/I62*100)</f>
        <v/>
      </c>
    </row>
    <row r="53" spans="1:10" ht="36.75" customHeight="1" x14ac:dyDescent="0.2">
      <c r="A53" s="123"/>
      <c r="B53" s="128" t="s">
        <v>59</v>
      </c>
      <c r="C53" s="193" t="s">
        <v>60</v>
      </c>
      <c r="D53" s="194"/>
      <c r="E53" s="194"/>
      <c r="F53" s="135" t="s">
        <v>26</v>
      </c>
      <c r="G53" s="136"/>
      <c r="H53" s="136"/>
      <c r="I53" s="136">
        <f>'01 01R Pol'!G52</f>
        <v>0</v>
      </c>
      <c r="J53" s="132" t="str">
        <f>IF(I62=0,"",I53/I62*100)</f>
        <v/>
      </c>
    </row>
    <row r="54" spans="1:10" ht="36.75" customHeight="1" x14ac:dyDescent="0.2">
      <c r="A54" s="123"/>
      <c r="B54" s="128" t="s">
        <v>61</v>
      </c>
      <c r="C54" s="193" t="s">
        <v>62</v>
      </c>
      <c r="D54" s="194"/>
      <c r="E54" s="194"/>
      <c r="F54" s="135" t="s">
        <v>26</v>
      </c>
      <c r="G54" s="136"/>
      <c r="H54" s="136"/>
      <c r="I54" s="136">
        <f>'01 01R Pol'!G78</f>
        <v>0</v>
      </c>
      <c r="J54" s="132" t="str">
        <f>IF(I62=0,"",I54/I62*100)</f>
        <v/>
      </c>
    </row>
    <row r="55" spans="1:10" ht="36.75" customHeight="1" x14ac:dyDescent="0.2">
      <c r="A55" s="123"/>
      <c r="B55" s="128" t="s">
        <v>63</v>
      </c>
      <c r="C55" s="193" t="s">
        <v>64</v>
      </c>
      <c r="D55" s="194"/>
      <c r="E55" s="194"/>
      <c r="F55" s="135" t="s">
        <v>26</v>
      </c>
      <c r="G55" s="136"/>
      <c r="H55" s="136"/>
      <c r="I55" s="136">
        <f>'01 01R Pol'!G107</f>
        <v>0</v>
      </c>
      <c r="J55" s="132" t="str">
        <f>IF(I62=0,"",I55/I62*100)</f>
        <v/>
      </c>
    </row>
    <row r="56" spans="1:10" ht="36.75" customHeight="1" x14ac:dyDescent="0.2">
      <c r="A56" s="123"/>
      <c r="B56" s="128" t="s">
        <v>65</v>
      </c>
      <c r="C56" s="193" t="s">
        <v>66</v>
      </c>
      <c r="D56" s="194"/>
      <c r="E56" s="194"/>
      <c r="F56" s="135" t="s">
        <v>26</v>
      </c>
      <c r="G56" s="136"/>
      <c r="H56" s="136"/>
      <c r="I56" s="136">
        <f>'01 01R Pol'!G110</f>
        <v>0</v>
      </c>
      <c r="J56" s="132" t="str">
        <f>IF(I62=0,"",I56/I62*100)</f>
        <v/>
      </c>
    </row>
    <row r="57" spans="1:10" ht="36.75" customHeight="1" x14ac:dyDescent="0.2">
      <c r="A57" s="123"/>
      <c r="B57" s="128" t="s">
        <v>67</v>
      </c>
      <c r="C57" s="193" t="s">
        <v>68</v>
      </c>
      <c r="D57" s="194"/>
      <c r="E57" s="194"/>
      <c r="F57" s="135" t="s">
        <v>26</v>
      </c>
      <c r="G57" s="136"/>
      <c r="H57" s="136"/>
      <c r="I57" s="136">
        <f>'01 01R Pol'!G114</f>
        <v>0</v>
      </c>
      <c r="J57" s="132" t="str">
        <f>IF(I62=0,"",I57/I62*100)</f>
        <v/>
      </c>
    </row>
    <row r="58" spans="1:10" ht="36.75" customHeight="1" x14ac:dyDescent="0.2">
      <c r="A58" s="123"/>
      <c r="B58" s="128" t="s">
        <v>69</v>
      </c>
      <c r="C58" s="193" t="s">
        <v>70</v>
      </c>
      <c r="D58" s="194"/>
      <c r="E58" s="194"/>
      <c r="F58" s="135" t="s">
        <v>27</v>
      </c>
      <c r="G58" s="136"/>
      <c r="H58" s="136"/>
      <c r="I58" s="136">
        <f>'01 01R Pol'!G116</f>
        <v>0</v>
      </c>
      <c r="J58" s="132" t="str">
        <f>IF(I62=0,"",I58/I62*100)</f>
        <v/>
      </c>
    </row>
    <row r="59" spans="1:10" ht="36.75" customHeight="1" x14ac:dyDescent="0.2">
      <c r="A59" s="123"/>
      <c r="B59" s="128" t="s">
        <v>71</v>
      </c>
      <c r="C59" s="193" t="s">
        <v>72</v>
      </c>
      <c r="D59" s="194"/>
      <c r="E59" s="194"/>
      <c r="F59" s="135" t="s">
        <v>27</v>
      </c>
      <c r="G59" s="136"/>
      <c r="H59" s="136"/>
      <c r="I59" s="136">
        <f>'01 01R Pol'!G123</f>
        <v>0</v>
      </c>
      <c r="J59" s="132" t="str">
        <f>IF(I62=0,"",I59/I62*100)</f>
        <v/>
      </c>
    </row>
    <row r="60" spans="1:10" ht="36.75" customHeight="1" x14ac:dyDescent="0.2">
      <c r="A60" s="123"/>
      <c r="B60" s="128" t="s">
        <v>73</v>
      </c>
      <c r="C60" s="193" t="s">
        <v>74</v>
      </c>
      <c r="D60" s="194"/>
      <c r="E60" s="194"/>
      <c r="F60" s="135" t="s">
        <v>27</v>
      </c>
      <c r="G60" s="136"/>
      <c r="H60" s="136"/>
      <c r="I60" s="136">
        <f>'01 01R Pol'!G131</f>
        <v>0</v>
      </c>
      <c r="J60" s="132" t="str">
        <f>IF(I62=0,"",I60/I62*100)</f>
        <v/>
      </c>
    </row>
    <row r="61" spans="1:10" ht="36.75" customHeight="1" x14ac:dyDescent="0.2">
      <c r="A61" s="123"/>
      <c r="B61" s="128" t="s">
        <v>75</v>
      </c>
      <c r="C61" s="193" t="s">
        <v>76</v>
      </c>
      <c r="D61" s="194"/>
      <c r="E61" s="194"/>
      <c r="F61" s="135" t="s">
        <v>77</v>
      </c>
      <c r="G61" s="136"/>
      <c r="H61" s="136"/>
      <c r="I61" s="136">
        <f>'01 01R Pol'!G146</f>
        <v>0</v>
      </c>
      <c r="J61" s="132" t="str">
        <f>IF(I62=0,"",I61/I62*100)</f>
        <v/>
      </c>
    </row>
    <row r="62" spans="1:10" ht="25.5" customHeight="1" x14ac:dyDescent="0.2">
      <c r="A62" s="124"/>
      <c r="B62" s="129" t="s">
        <v>1</v>
      </c>
      <c r="C62" s="130"/>
      <c r="D62" s="131"/>
      <c r="E62" s="131"/>
      <c r="F62" s="137"/>
      <c r="G62" s="138"/>
      <c r="H62" s="138"/>
      <c r="I62" s="138">
        <f>SUM(I49:I61)</f>
        <v>0</v>
      </c>
      <c r="J62" s="133">
        <f>SUM(J49:J61)</f>
        <v>0</v>
      </c>
    </row>
    <row r="63" spans="1:10" x14ac:dyDescent="0.2">
      <c r="F63" s="87"/>
      <c r="G63" s="87"/>
      <c r="H63" s="87"/>
      <c r="I63" s="87"/>
      <c r="J63" s="134"/>
    </row>
    <row r="64" spans="1:10" x14ac:dyDescent="0.2">
      <c r="F64" s="87"/>
      <c r="G64" s="87"/>
      <c r="H64" s="87"/>
      <c r="I64" s="87"/>
      <c r="J64" s="134"/>
    </row>
    <row r="65" spans="6:10" x14ac:dyDescent="0.2">
      <c r="F65" s="87"/>
      <c r="G65" s="87"/>
      <c r="H65" s="87"/>
      <c r="I65" s="87"/>
      <c r="J65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60:E60"/>
    <mergeCell ref="C61:E61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7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8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9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10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9" t="s">
        <v>7</v>
      </c>
      <c r="B1" s="249"/>
      <c r="C1" s="249"/>
      <c r="D1" s="249"/>
      <c r="E1" s="249"/>
      <c r="F1" s="249"/>
      <c r="G1" s="249"/>
      <c r="AG1" t="s">
        <v>80</v>
      </c>
    </row>
    <row r="2" spans="1:60" ht="25.15" customHeight="1" x14ac:dyDescent="0.2">
      <c r="A2" s="140" t="s">
        <v>8</v>
      </c>
      <c r="B2" s="49" t="s">
        <v>46</v>
      </c>
      <c r="C2" s="250" t="s">
        <v>42</v>
      </c>
      <c r="D2" s="251"/>
      <c r="E2" s="251"/>
      <c r="F2" s="251"/>
      <c r="G2" s="252"/>
      <c r="AG2" t="s">
        <v>81</v>
      </c>
    </row>
    <row r="3" spans="1:60" ht="25.15" customHeight="1" x14ac:dyDescent="0.2">
      <c r="A3" s="140" t="s">
        <v>9</v>
      </c>
      <c r="B3" s="49" t="s">
        <v>43</v>
      </c>
      <c r="C3" s="250" t="s">
        <v>42</v>
      </c>
      <c r="D3" s="251"/>
      <c r="E3" s="251"/>
      <c r="F3" s="251"/>
      <c r="G3" s="252"/>
      <c r="AC3" s="121" t="s">
        <v>81</v>
      </c>
      <c r="AG3" t="s">
        <v>82</v>
      </c>
    </row>
    <row r="4" spans="1:60" ht="25.15" customHeight="1" x14ac:dyDescent="0.2">
      <c r="A4" s="141" t="s">
        <v>10</v>
      </c>
      <c r="B4" s="142" t="s">
        <v>41</v>
      </c>
      <c r="C4" s="253" t="s">
        <v>42</v>
      </c>
      <c r="D4" s="254"/>
      <c r="E4" s="254"/>
      <c r="F4" s="254"/>
      <c r="G4" s="255"/>
      <c r="AG4" t="s">
        <v>83</v>
      </c>
    </row>
    <row r="5" spans="1:60" x14ac:dyDescent="0.2">
      <c r="D5" s="10"/>
    </row>
    <row r="6" spans="1:60" ht="38.25" x14ac:dyDescent="0.2">
      <c r="A6" s="144" t="s">
        <v>84</v>
      </c>
      <c r="B6" s="146" t="s">
        <v>85</v>
      </c>
      <c r="C6" s="146" t="s">
        <v>86</v>
      </c>
      <c r="D6" s="145" t="s">
        <v>87</v>
      </c>
      <c r="E6" s="144" t="s">
        <v>88</v>
      </c>
      <c r="F6" s="143" t="s">
        <v>89</v>
      </c>
      <c r="G6" s="144" t="s">
        <v>31</v>
      </c>
      <c r="H6" s="147" t="s">
        <v>32</v>
      </c>
      <c r="I6" s="147" t="s">
        <v>90</v>
      </c>
      <c r="J6" s="147" t="s">
        <v>33</v>
      </c>
      <c r="K6" s="147" t="s">
        <v>91</v>
      </c>
      <c r="L6" s="147" t="s">
        <v>92</v>
      </c>
      <c r="M6" s="147" t="s">
        <v>93</v>
      </c>
      <c r="N6" s="147" t="s">
        <v>94</v>
      </c>
      <c r="O6" s="147" t="s">
        <v>95</v>
      </c>
      <c r="P6" s="147" t="s">
        <v>96</v>
      </c>
      <c r="Q6" s="147" t="s">
        <v>97</v>
      </c>
      <c r="R6" s="147" t="s">
        <v>98</v>
      </c>
      <c r="S6" s="147" t="s">
        <v>99</v>
      </c>
      <c r="T6" s="147" t="s">
        <v>100</v>
      </c>
      <c r="U6" s="147" t="s">
        <v>101</v>
      </c>
      <c r="V6" s="147" t="s">
        <v>102</v>
      </c>
      <c r="W6" s="147" t="s">
        <v>103</v>
      </c>
      <c r="X6" s="147" t="s">
        <v>104</v>
      </c>
      <c r="Y6" s="147" t="s">
        <v>105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5" t="s">
        <v>106</v>
      </c>
      <c r="B8" s="166" t="s">
        <v>52</v>
      </c>
      <c r="C8" s="185" t="s">
        <v>30</v>
      </c>
      <c r="D8" s="167"/>
      <c r="E8" s="168"/>
      <c r="F8" s="169"/>
      <c r="G8" s="170">
        <f>SUMIF(AG9:AG12,"&lt;&gt;NOR",G9:G12)</f>
        <v>0</v>
      </c>
      <c r="H8" s="164"/>
      <c r="I8" s="164">
        <f>SUM(I9:I12)</f>
        <v>0</v>
      </c>
      <c r="J8" s="164"/>
      <c r="K8" s="164">
        <f>SUM(K9:K12)</f>
        <v>0</v>
      </c>
      <c r="L8" s="164"/>
      <c r="M8" s="164">
        <f>SUM(M9:M12)</f>
        <v>0</v>
      </c>
      <c r="N8" s="163"/>
      <c r="O8" s="163">
        <f>SUM(O9:O12)</f>
        <v>0</v>
      </c>
      <c r="P8" s="163"/>
      <c r="Q8" s="163">
        <f>SUM(Q9:Q12)</f>
        <v>0</v>
      </c>
      <c r="R8" s="164"/>
      <c r="S8" s="164"/>
      <c r="T8" s="164"/>
      <c r="U8" s="164"/>
      <c r="V8" s="164">
        <f>SUM(V9:V12)</f>
        <v>0</v>
      </c>
      <c r="W8" s="164"/>
      <c r="X8" s="164"/>
      <c r="Y8" s="164"/>
      <c r="AG8" t="s">
        <v>107</v>
      </c>
    </row>
    <row r="9" spans="1:60" outlineLevel="1" x14ac:dyDescent="0.2">
      <c r="A9" s="178">
        <v>1</v>
      </c>
      <c r="B9" s="179" t="s">
        <v>108</v>
      </c>
      <c r="C9" s="186" t="s">
        <v>109</v>
      </c>
      <c r="D9" s="180" t="s">
        <v>110</v>
      </c>
      <c r="E9" s="181">
        <v>1</v>
      </c>
      <c r="F9" s="182"/>
      <c r="G9" s="183">
        <f>ROUND(E9*F9,2)</f>
        <v>0</v>
      </c>
      <c r="H9" s="160"/>
      <c r="I9" s="159">
        <f>ROUND(E9*H9,2)</f>
        <v>0</v>
      </c>
      <c r="J9" s="160"/>
      <c r="K9" s="159">
        <f>ROUND(E9*J9,2)</f>
        <v>0</v>
      </c>
      <c r="L9" s="159">
        <v>21</v>
      </c>
      <c r="M9" s="159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9"/>
      <c r="S9" s="159" t="s">
        <v>111</v>
      </c>
      <c r="T9" s="159" t="s">
        <v>112</v>
      </c>
      <c r="U9" s="159">
        <v>0</v>
      </c>
      <c r="V9" s="159">
        <f>ROUND(E9*U9,2)</f>
        <v>0</v>
      </c>
      <c r="W9" s="159"/>
      <c r="X9" s="159" t="s">
        <v>113</v>
      </c>
      <c r="Y9" s="159" t="s">
        <v>114</v>
      </c>
      <c r="Z9" s="148"/>
      <c r="AA9" s="148"/>
      <c r="AB9" s="148"/>
      <c r="AC9" s="148"/>
      <c r="AD9" s="148"/>
      <c r="AE9" s="148"/>
      <c r="AF9" s="148"/>
      <c r="AG9" s="148" t="s">
        <v>115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78">
        <v>2</v>
      </c>
      <c r="B10" s="179" t="s">
        <v>116</v>
      </c>
      <c r="C10" s="186" t="s">
        <v>117</v>
      </c>
      <c r="D10" s="180" t="s">
        <v>110</v>
      </c>
      <c r="E10" s="181">
        <v>1</v>
      </c>
      <c r="F10" s="182"/>
      <c r="G10" s="183">
        <f>ROUND(E10*F10,2)</f>
        <v>0</v>
      </c>
      <c r="H10" s="160"/>
      <c r="I10" s="159">
        <f>ROUND(E10*H10,2)</f>
        <v>0</v>
      </c>
      <c r="J10" s="160"/>
      <c r="K10" s="159">
        <f>ROUND(E10*J10,2)</f>
        <v>0</v>
      </c>
      <c r="L10" s="159">
        <v>21</v>
      </c>
      <c r="M10" s="159">
        <f>G10*(1+L10/100)</f>
        <v>0</v>
      </c>
      <c r="N10" s="158">
        <v>0</v>
      </c>
      <c r="O10" s="158">
        <f>ROUND(E10*N10,2)</f>
        <v>0</v>
      </c>
      <c r="P10" s="158">
        <v>0</v>
      </c>
      <c r="Q10" s="158">
        <f>ROUND(E10*P10,2)</f>
        <v>0</v>
      </c>
      <c r="R10" s="159"/>
      <c r="S10" s="159" t="s">
        <v>111</v>
      </c>
      <c r="T10" s="159" t="s">
        <v>112</v>
      </c>
      <c r="U10" s="159">
        <v>0</v>
      </c>
      <c r="V10" s="159">
        <f>ROUND(E10*U10,2)</f>
        <v>0</v>
      </c>
      <c r="W10" s="159"/>
      <c r="X10" s="159" t="s">
        <v>113</v>
      </c>
      <c r="Y10" s="159" t="s">
        <v>114</v>
      </c>
      <c r="Z10" s="148"/>
      <c r="AA10" s="148"/>
      <c r="AB10" s="148"/>
      <c r="AC10" s="148"/>
      <c r="AD10" s="148"/>
      <c r="AE10" s="148"/>
      <c r="AF10" s="148"/>
      <c r="AG10" s="148" t="s">
        <v>118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78">
        <v>3</v>
      </c>
      <c r="B11" s="179" t="s">
        <v>119</v>
      </c>
      <c r="C11" s="186" t="s">
        <v>120</v>
      </c>
      <c r="D11" s="180" t="s">
        <v>110</v>
      </c>
      <c r="E11" s="181">
        <v>1</v>
      </c>
      <c r="F11" s="182"/>
      <c r="G11" s="183">
        <f>ROUND(E11*F11,2)</f>
        <v>0</v>
      </c>
      <c r="H11" s="160"/>
      <c r="I11" s="159">
        <f>ROUND(E11*H11,2)</f>
        <v>0</v>
      </c>
      <c r="J11" s="160"/>
      <c r="K11" s="159">
        <f>ROUND(E11*J11,2)</f>
        <v>0</v>
      </c>
      <c r="L11" s="159">
        <v>21</v>
      </c>
      <c r="M11" s="159">
        <f>G11*(1+L11/100)</f>
        <v>0</v>
      </c>
      <c r="N11" s="158">
        <v>0</v>
      </c>
      <c r="O11" s="158">
        <f>ROUND(E11*N11,2)</f>
        <v>0</v>
      </c>
      <c r="P11" s="158">
        <v>0</v>
      </c>
      <c r="Q11" s="158">
        <f>ROUND(E11*P11,2)</f>
        <v>0</v>
      </c>
      <c r="R11" s="159"/>
      <c r="S11" s="159" t="s">
        <v>111</v>
      </c>
      <c r="T11" s="159" t="s">
        <v>112</v>
      </c>
      <c r="U11" s="159">
        <v>0</v>
      </c>
      <c r="V11" s="159">
        <f>ROUND(E11*U11,2)</f>
        <v>0</v>
      </c>
      <c r="W11" s="159"/>
      <c r="X11" s="159" t="s">
        <v>121</v>
      </c>
      <c r="Y11" s="159" t="s">
        <v>114</v>
      </c>
      <c r="Z11" s="148"/>
      <c r="AA11" s="148"/>
      <c r="AB11" s="148"/>
      <c r="AC11" s="148"/>
      <c r="AD11" s="148"/>
      <c r="AE11" s="148"/>
      <c r="AF11" s="148"/>
      <c r="AG11" s="148" t="s">
        <v>122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78">
        <v>4</v>
      </c>
      <c r="B12" s="179" t="s">
        <v>123</v>
      </c>
      <c r="C12" s="186" t="s">
        <v>124</v>
      </c>
      <c r="D12" s="180" t="s">
        <v>0</v>
      </c>
      <c r="E12" s="181">
        <v>3</v>
      </c>
      <c r="F12" s="182"/>
      <c r="G12" s="183">
        <f>ROUND(E12*F12,2)</f>
        <v>0</v>
      </c>
      <c r="H12" s="160"/>
      <c r="I12" s="159">
        <f>ROUND(E12*H12,2)</f>
        <v>0</v>
      </c>
      <c r="J12" s="160"/>
      <c r="K12" s="159">
        <f>ROUND(E12*J12,2)</f>
        <v>0</v>
      </c>
      <c r="L12" s="159">
        <v>21</v>
      </c>
      <c r="M12" s="159">
        <f>G12*(1+L12/100)</f>
        <v>0</v>
      </c>
      <c r="N12" s="158">
        <v>0</v>
      </c>
      <c r="O12" s="158">
        <f>ROUND(E12*N12,2)</f>
        <v>0</v>
      </c>
      <c r="P12" s="158">
        <v>0</v>
      </c>
      <c r="Q12" s="158">
        <f>ROUND(E12*P12,2)</f>
        <v>0</v>
      </c>
      <c r="R12" s="159"/>
      <c r="S12" s="159" t="s">
        <v>111</v>
      </c>
      <c r="T12" s="159" t="s">
        <v>112</v>
      </c>
      <c r="U12" s="159">
        <v>0</v>
      </c>
      <c r="V12" s="159">
        <f>ROUND(E12*U12,2)</f>
        <v>0</v>
      </c>
      <c r="W12" s="159"/>
      <c r="X12" s="159" t="s">
        <v>121</v>
      </c>
      <c r="Y12" s="159" t="s">
        <v>114</v>
      </c>
      <c r="Z12" s="148"/>
      <c r="AA12" s="148"/>
      <c r="AB12" s="148"/>
      <c r="AC12" s="148"/>
      <c r="AD12" s="148"/>
      <c r="AE12" s="148"/>
      <c r="AF12" s="148"/>
      <c r="AG12" s="148" t="s">
        <v>122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x14ac:dyDescent="0.2">
      <c r="A13" s="165" t="s">
        <v>106</v>
      </c>
      <c r="B13" s="166" t="s">
        <v>53</v>
      </c>
      <c r="C13" s="185" t="s">
        <v>54</v>
      </c>
      <c r="D13" s="167"/>
      <c r="E13" s="168"/>
      <c r="F13" s="169"/>
      <c r="G13" s="170">
        <f>SUMIF(AG14:AG41,"&lt;&gt;NOR",G14:G41)</f>
        <v>0</v>
      </c>
      <c r="H13" s="164"/>
      <c r="I13" s="164">
        <f>SUM(I14:I41)</f>
        <v>0</v>
      </c>
      <c r="J13" s="164"/>
      <c r="K13" s="164">
        <f>SUM(K14:K41)</f>
        <v>0</v>
      </c>
      <c r="L13" s="164"/>
      <c r="M13" s="164">
        <f>SUM(M14:M41)</f>
        <v>0</v>
      </c>
      <c r="N13" s="163"/>
      <c r="O13" s="163">
        <f>SUM(O14:O41)</f>
        <v>86.84</v>
      </c>
      <c r="P13" s="163"/>
      <c r="Q13" s="163">
        <f>SUM(Q14:Q41)</f>
        <v>101.54</v>
      </c>
      <c r="R13" s="164"/>
      <c r="S13" s="164"/>
      <c r="T13" s="164"/>
      <c r="U13" s="164"/>
      <c r="V13" s="164">
        <f>SUM(V14:V41)</f>
        <v>173.93</v>
      </c>
      <c r="W13" s="164"/>
      <c r="X13" s="164"/>
      <c r="Y13" s="164"/>
      <c r="AG13" t="s">
        <v>107</v>
      </c>
    </row>
    <row r="14" spans="1:60" outlineLevel="1" x14ac:dyDescent="0.2">
      <c r="A14" s="178">
        <v>5</v>
      </c>
      <c r="B14" s="179" t="s">
        <v>125</v>
      </c>
      <c r="C14" s="186" t="s">
        <v>126</v>
      </c>
      <c r="D14" s="180" t="s">
        <v>127</v>
      </c>
      <c r="E14" s="181">
        <v>45</v>
      </c>
      <c r="F14" s="182"/>
      <c r="G14" s="183">
        <f>ROUND(E14*F14,2)</f>
        <v>0</v>
      </c>
      <c r="H14" s="160"/>
      <c r="I14" s="159">
        <f>ROUND(E14*H14,2)</f>
        <v>0</v>
      </c>
      <c r="J14" s="160"/>
      <c r="K14" s="159">
        <f>ROUND(E14*J14,2)</f>
        <v>0</v>
      </c>
      <c r="L14" s="159">
        <v>21</v>
      </c>
      <c r="M14" s="159">
        <f>G14*(1+L14/100)</f>
        <v>0</v>
      </c>
      <c r="N14" s="158">
        <v>0</v>
      </c>
      <c r="O14" s="158">
        <f>ROUND(E14*N14,2)</f>
        <v>0</v>
      </c>
      <c r="P14" s="158">
        <v>0.13800000000000001</v>
      </c>
      <c r="Q14" s="158">
        <f>ROUND(E14*P14,2)</f>
        <v>6.21</v>
      </c>
      <c r="R14" s="159"/>
      <c r="S14" s="159" t="s">
        <v>128</v>
      </c>
      <c r="T14" s="159" t="s">
        <v>128</v>
      </c>
      <c r="U14" s="159">
        <v>0.16</v>
      </c>
      <c r="V14" s="159">
        <f>ROUND(E14*U14,2)</f>
        <v>7.2</v>
      </c>
      <c r="W14" s="159"/>
      <c r="X14" s="159" t="s">
        <v>113</v>
      </c>
      <c r="Y14" s="159" t="s">
        <v>114</v>
      </c>
      <c r="Z14" s="148"/>
      <c r="AA14" s="148"/>
      <c r="AB14" s="148"/>
      <c r="AC14" s="148"/>
      <c r="AD14" s="148"/>
      <c r="AE14" s="148"/>
      <c r="AF14" s="148"/>
      <c r="AG14" s="148" t="s">
        <v>115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78">
        <v>6</v>
      </c>
      <c r="B15" s="179" t="s">
        <v>129</v>
      </c>
      <c r="C15" s="186" t="s">
        <v>130</v>
      </c>
      <c r="D15" s="180" t="s">
        <v>127</v>
      </c>
      <c r="E15" s="181">
        <v>45</v>
      </c>
      <c r="F15" s="182"/>
      <c r="G15" s="183">
        <f>ROUND(E15*F15,2)</f>
        <v>0</v>
      </c>
      <c r="H15" s="160"/>
      <c r="I15" s="159">
        <f>ROUND(E15*H15,2)</f>
        <v>0</v>
      </c>
      <c r="J15" s="160"/>
      <c r="K15" s="159">
        <f>ROUND(E15*J15,2)</f>
        <v>0</v>
      </c>
      <c r="L15" s="159">
        <v>21</v>
      </c>
      <c r="M15" s="159">
        <f>G15*(1+L15/100)</f>
        <v>0</v>
      </c>
      <c r="N15" s="158">
        <v>0</v>
      </c>
      <c r="O15" s="158">
        <f>ROUND(E15*N15,2)</f>
        <v>0</v>
      </c>
      <c r="P15" s="158">
        <v>0.55000000000000004</v>
      </c>
      <c r="Q15" s="158">
        <f>ROUND(E15*P15,2)</f>
        <v>24.75</v>
      </c>
      <c r="R15" s="159"/>
      <c r="S15" s="159" t="s">
        <v>128</v>
      </c>
      <c r="T15" s="159" t="s">
        <v>128</v>
      </c>
      <c r="U15" s="159">
        <v>0.50149999999999995</v>
      </c>
      <c r="V15" s="159">
        <f>ROUND(E15*U15,2)</f>
        <v>22.57</v>
      </c>
      <c r="W15" s="159"/>
      <c r="X15" s="159" t="s">
        <v>113</v>
      </c>
      <c r="Y15" s="159" t="s">
        <v>114</v>
      </c>
      <c r="Z15" s="148"/>
      <c r="AA15" s="148"/>
      <c r="AB15" s="148"/>
      <c r="AC15" s="148"/>
      <c r="AD15" s="148"/>
      <c r="AE15" s="148"/>
      <c r="AF15" s="148"/>
      <c r="AG15" s="148" t="s">
        <v>115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72">
        <v>7</v>
      </c>
      <c r="B16" s="173" t="s">
        <v>131</v>
      </c>
      <c r="C16" s="187" t="s">
        <v>132</v>
      </c>
      <c r="D16" s="174" t="s">
        <v>127</v>
      </c>
      <c r="E16" s="175">
        <v>35</v>
      </c>
      <c r="F16" s="176"/>
      <c r="G16" s="177">
        <f>ROUND(E16*F16,2)</f>
        <v>0</v>
      </c>
      <c r="H16" s="160"/>
      <c r="I16" s="159">
        <f>ROUND(E16*H16,2)</f>
        <v>0</v>
      </c>
      <c r="J16" s="160"/>
      <c r="K16" s="159">
        <f>ROUND(E16*J16,2)</f>
        <v>0</v>
      </c>
      <c r="L16" s="159">
        <v>21</v>
      </c>
      <c r="M16" s="159">
        <f>G16*(1+L16/100)</f>
        <v>0</v>
      </c>
      <c r="N16" s="158">
        <v>0</v>
      </c>
      <c r="O16" s="158">
        <f>ROUND(E16*N16,2)</f>
        <v>0</v>
      </c>
      <c r="P16" s="158">
        <v>0.33</v>
      </c>
      <c r="Q16" s="158">
        <f>ROUND(E16*P16,2)</f>
        <v>11.55</v>
      </c>
      <c r="R16" s="159"/>
      <c r="S16" s="159" t="s">
        <v>128</v>
      </c>
      <c r="T16" s="159" t="s">
        <v>128</v>
      </c>
      <c r="U16" s="159">
        <v>0.625</v>
      </c>
      <c r="V16" s="159">
        <f>ROUND(E16*U16,2)</f>
        <v>21.88</v>
      </c>
      <c r="W16" s="159"/>
      <c r="X16" s="159" t="s">
        <v>113</v>
      </c>
      <c r="Y16" s="159" t="s">
        <v>114</v>
      </c>
      <c r="Z16" s="148"/>
      <c r="AA16" s="148"/>
      <c r="AB16" s="148"/>
      <c r="AC16" s="148"/>
      <c r="AD16" s="148"/>
      <c r="AE16" s="148"/>
      <c r="AF16" s="148"/>
      <c r="AG16" s="148" t="s">
        <v>115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188" t="s">
        <v>133</v>
      </c>
      <c r="D17" s="161"/>
      <c r="E17" s="162"/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8"/>
      <c r="AA17" s="148"/>
      <c r="AB17" s="148"/>
      <c r="AC17" s="148"/>
      <c r="AD17" s="148"/>
      <c r="AE17" s="148"/>
      <c r="AF17" s="148"/>
      <c r="AG17" s="148" t="s">
        <v>134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3" x14ac:dyDescent="0.2">
      <c r="A18" s="155"/>
      <c r="B18" s="156"/>
      <c r="C18" s="188" t="s">
        <v>135</v>
      </c>
      <c r="D18" s="161"/>
      <c r="E18" s="162">
        <v>35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8"/>
      <c r="AA18" s="148"/>
      <c r="AB18" s="148"/>
      <c r="AC18" s="148"/>
      <c r="AD18" s="148"/>
      <c r="AE18" s="148"/>
      <c r="AF18" s="148"/>
      <c r="AG18" s="148" t="s">
        <v>134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72">
        <v>8</v>
      </c>
      <c r="B19" s="173" t="s">
        <v>136</v>
      </c>
      <c r="C19" s="187" t="s">
        <v>137</v>
      </c>
      <c r="D19" s="174" t="s">
        <v>127</v>
      </c>
      <c r="E19" s="175">
        <v>90</v>
      </c>
      <c r="F19" s="176"/>
      <c r="G19" s="177">
        <f>ROUND(E19*F19,2)</f>
        <v>0</v>
      </c>
      <c r="H19" s="160"/>
      <c r="I19" s="159">
        <f>ROUND(E19*H19,2)</f>
        <v>0</v>
      </c>
      <c r="J19" s="160"/>
      <c r="K19" s="159">
        <f>ROUND(E19*J19,2)</f>
        <v>0</v>
      </c>
      <c r="L19" s="159">
        <v>21</v>
      </c>
      <c r="M19" s="159">
        <f>G19*(1+L19/100)</f>
        <v>0</v>
      </c>
      <c r="N19" s="158">
        <v>0</v>
      </c>
      <c r="O19" s="158">
        <f>ROUND(E19*N19,2)</f>
        <v>0</v>
      </c>
      <c r="P19" s="158">
        <v>0.16800000000000001</v>
      </c>
      <c r="Q19" s="158">
        <f>ROUND(E19*P19,2)</f>
        <v>15.12</v>
      </c>
      <c r="R19" s="159"/>
      <c r="S19" s="159" t="s">
        <v>128</v>
      </c>
      <c r="T19" s="159" t="s">
        <v>128</v>
      </c>
      <c r="U19" s="159">
        <v>0.53374999999999995</v>
      </c>
      <c r="V19" s="159">
        <f>ROUND(E19*U19,2)</f>
        <v>48.04</v>
      </c>
      <c r="W19" s="159"/>
      <c r="X19" s="159" t="s">
        <v>113</v>
      </c>
      <c r="Y19" s="159" t="s">
        <v>114</v>
      </c>
      <c r="Z19" s="148"/>
      <c r="AA19" s="148"/>
      <c r="AB19" s="148"/>
      <c r="AC19" s="148"/>
      <c r="AD19" s="148"/>
      <c r="AE19" s="148"/>
      <c r="AF19" s="148"/>
      <c r="AG19" s="148" t="s">
        <v>115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2">
      <c r="A20" s="155"/>
      <c r="B20" s="156"/>
      <c r="C20" s="188" t="s">
        <v>138</v>
      </c>
      <c r="D20" s="161"/>
      <c r="E20" s="162"/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134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3" x14ac:dyDescent="0.2">
      <c r="A21" s="155"/>
      <c r="B21" s="156"/>
      <c r="C21" s="188" t="s">
        <v>139</v>
      </c>
      <c r="D21" s="161"/>
      <c r="E21" s="162">
        <v>90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8"/>
      <c r="AA21" s="148"/>
      <c r="AB21" s="148"/>
      <c r="AC21" s="148"/>
      <c r="AD21" s="148"/>
      <c r="AE21" s="148"/>
      <c r="AF21" s="148"/>
      <c r="AG21" s="148" t="s">
        <v>134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72">
        <v>9</v>
      </c>
      <c r="B22" s="173" t="s">
        <v>140</v>
      </c>
      <c r="C22" s="187" t="s">
        <v>141</v>
      </c>
      <c r="D22" s="174" t="s">
        <v>127</v>
      </c>
      <c r="E22" s="175">
        <v>35</v>
      </c>
      <c r="F22" s="176"/>
      <c r="G22" s="177">
        <f>ROUND(E22*F22,2)</f>
        <v>0</v>
      </c>
      <c r="H22" s="160"/>
      <c r="I22" s="159">
        <f>ROUND(E22*H22,2)</f>
        <v>0</v>
      </c>
      <c r="J22" s="160"/>
      <c r="K22" s="159">
        <f>ROUND(E22*J22,2)</f>
        <v>0</v>
      </c>
      <c r="L22" s="159">
        <v>21</v>
      </c>
      <c r="M22" s="159">
        <f>G22*(1+L22/100)</f>
        <v>0</v>
      </c>
      <c r="N22" s="158">
        <v>0</v>
      </c>
      <c r="O22" s="158">
        <f>ROUND(E22*N22,2)</f>
        <v>0</v>
      </c>
      <c r="P22" s="158">
        <v>0.63856999999999997</v>
      </c>
      <c r="Q22" s="158">
        <f>ROUND(E22*P22,2)</f>
        <v>22.35</v>
      </c>
      <c r="R22" s="159"/>
      <c r="S22" s="159" t="s">
        <v>128</v>
      </c>
      <c r="T22" s="159" t="s">
        <v>128</v>
      </c>
      <c r="U22" s="159">
        <v>0.74</v>
      </c>
      <c r="V22" s="159">
        <f>ROUND(E22*U22,2)</f>
        <v>25.9</v>
      </c>
      <c r="W22" s="159"/>
      <c r="X22" s="159" t="s">
        <v>113</v>
      </c>
      <c r="Y22" s="159" t="s">
        <v>114</v>
      </c>
      <c r="Z22" s="148"/>
      <c r="AA22" s="148"/>
      <c r="AB22" s="148"/>
      <c r="AC22" s="148"/>
      <c r="AD22" s="148"/>
      <c r="AE22" s="148"/>
      <c r="AF22" s="148"/>
      <c r="AG22" s="148" t="s">
        <v>115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2" x14ac:dyDescent="0.2">
      <c r="A23" s="155"/>
      <c r="B23" s="156"/>
      <c r="C23" s="188" t="s">
        <v>133</v>
      </c>
      <c r="D23" s="161"/>
      <c r="E23" s="162"/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8"/>
      <c r="AA23" s="148"/>
      <c r="AB23" s="148"/>
      <c r="AC23" s="148"/>
      <c r="AD23" s="148"/>
      <c r="AE23" s="148"/>
      <c r="AF23" s="148"/>
      <c r="AG23" s="148" t="s">
        <v>134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3" x14ac:dyDescent="0.2">
      <c r="A24" s="155"/>
      <c r="B24" s="156"/>
      <c r="C24" s="188" t="s">
        <v>135</v>
      </c>
      <c r="D24" s="161"/>
      <c r="E24" s="162">
        <v>35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134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ht="22.5" outlineLevel="1" x14ac:dyDescent="0.2">
      <c r="A25" s="178">
        <v>10</v>
      </c>
      <c r="B25" s="179" t="s">
        <v>142</v>
      </c>
      <c r="C25" s="186" t="s">
        <v>143</v>
      </c>
      <c r="D25" s="180" t="s">
        <v>144</v>
      </c>
      <c r="E25" s="181">
        <v>12.5</v>
      </c>
      <c r="F25" s="182"/>
      <c r="G25" s="183">
        <f>ROUND(E25*F25,2)</f>
        <v>0</v>
      </c>
      <c r="H25" s="160"/>
      <c r="I25" s="159">
        <f>ROUND(E25*H25,2)</f>
        <v>0</v>
      </c>
      <c r="J25" s="160"/>
      <c r="K25" s="159">
        <f>ROUND(E25*J25,2)</f>
        <v>0</v>
      </c>
      <c r="L25" s="159">
        <v>21</v>
      </c>
      <c r="M25" s="159">
        <f>G25*(1+L25/100)</f>
        <v>0</v>
      </c>
      <c r="N25" s="158">
        <v>0</v>
      </c>
      <c r="O25" s="158">
        <f>ROUND(E25*N25,2)</f>
        <v>0</v>
      </c>
      <c r="P25" s="158">
        <v>1.7243999999999999</v>
      </c>
      <c r="Q25" s="158">
        <f>ROUND(E25*P25,2)</f>
        <v>21.56</v>
      </c>
      <c r="R25" s="159"/>
      <c r="S25" s="159" t="s">
        <v>128</v>
      </c>
      <c r="T25" s="159" t="s">
        <v>128</v>
      </c>
      <c r="U25" s="159">
        <v>0.61</v>
      </c>
      <c r="V25" s="159">
        <f>ROUND(E25*U25,2)</f>
        <v>7.63</v>
      </c>
      <c r="W25" s="159"/>
      <c r="X25" s="159" t="s">
        <v>113</v>
      </c>
      <c r="Y25" s="159" t="s">
        <v>114</v>
      </c>
      <c r="Z25" s="148"/>
      <c r="AA25" s="148"/>
      <c r="AB25" s="148"/>
      <c r="AC25" s="148"/>
      <c r="AD25" s="148"/>
      <c r="AE25" s="148"/>
      <c r="AF25" s="148"/>
      <c r="AG25" s="148" t="s">
        <v>115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72">
        <v>11</v>
      </c>
      <c r="B26" s="173" t="s">
        <v>145</v>
      </c>
      <c r="C26" s="187" t="s">
        <v>146</v>
      </c>
      <c r="D26" s="174" t="s">
        <v>147</v>
      </c>
      <c r="E26" s="175">
        <v>52</v>
      </c>
      <c r="F26" s="176"/>
      <c r="G26" s="177">
        <f>ROUND(E26*F26,2)</f>
        <v>0</v>
      </c>
      <c r="H26" s="160"/>
      <c r="I26" s="159">
        <f>ROUND(E26*H26,2)</f>
        <v>0</v>
      </c>
      <c r="J26" s="160"/>
      <c r="K26" s="159">
        <f>ROUND(E26*J26,2)</f>
        <v>0</v>
      </c>
      <c r="L26" s="159">
        <v>21</v>
      </c>
      <c r="M26" s="159">
        <f>G26*(1+L26/100)</f>
        <v>0</v>
      </c>
      <c r="N26" s="158">
        <v>0</v>
      </c>
      <c r="O26" s="158">
        <f>ROUND(E26*N26,2)</f>
        <v>0</v>
      </c>
      <c r="P26" s="158">
        <v>0</v>
      </c>
      <c r="Q26" s="158">
        <f>ROUND(E26*P26,2)</f>
        <v>0</v>
      </c>
      <c r="R26" s="159"/>
      <c r="S26" s="159" t="s">
        <v>128</v>
      </c>
      <c r="T26" s="159" t="s">
        <v>128</v>
      </c>
      <c r="U26" s="159">
        <v>0.36799999999999999</v>
      </c>
      <c r="V26" s="159">
        <f>ROUND(E26*U26,2)</f>
        <v>19.14</v>
      </c>
      <c r="W26" s="159"/>
      <c r="X26" s="159" t="s">
        <v>113</v>
      </c>
      <c r="Y26" s="159" t="s">
        <v>114</v>
      </c>
      <c r="Z26" s="148"/>
      <c r="AA26" s="148"/>
      <c r="AB26" s="148"/>
      <c r="AC26" s="148"/>
      <c r="AD26" s="148"/>
      <c r="AE26" s="148"/>
      <c r="AF26" s="148"/>
      <c r="AG26" s="148" t="s">
        <v>115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">
      <c r="A27" s="155"/>
      <c r="B27" s="156"/>
      <c r="C27" s="188" t="s">
        <v>148</v>
      </c>
      <c r="D27" s="161"/>
      <c r="E27" s="162"/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8"/>
      <c r="AA27" s="148"/>
      <c r="AB27" s="148"/>
      <c r="AC27" s="148"/>
      <c r="AD27" s="148"/>
      <c r="AE27" s="148"/>
      <c r="AF27" s="148"/>
      <c r="AG27" s="148" t="s">
        <v>134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3" x14ac:dyDescent="0.2">
      <c r="A28" s="155"/>
      <c r="B28" s="156"/>
      <c r="C28" s="188" t="s">
        <v>149</v>
      </c>
      <c r="D28" s="161"/>
      <c r="E28" s="162">
        <v>36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134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3" x14ac:dyDescent="0.2">
      <c r="A29" s="155"/>
      <c r="B29" s="156"/>
      <c r="C29" s="188" t="s">
        <v>150</v>
      </c>
      <c r="D29" s="161"/>
      <c r="E29" s="162"/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8"/>
      <c r="AA29" s="148"/>
      <c r="AB29" s="148"/>
      <c r="AC29" s="148"/>
      <c r="AD29" s="148"/>
      <c r="AE29" s="148"/>
      <c r="AF29" s="148"/>
      <c r="AG29" s="148" t="s">
        <v>134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 x14ac:dyDescent="0.2">
      <c r="A30" s="155"/>
      <c r="B30" s="156"/>
      <c r="C30" s="188" t="s">
        <v>151</v>
      </c>
      <c r="D30" s="161"/>
      <c r="E30" s="162">
        <v>16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134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72">
        <v>12</v>
      </c>
      <c r="B31" s="173" t="s">
        <v>152</v>
      </c>
      <c r="C31" s="187" t="s">
        <v>153</v>
      </c>
      <c r="D31" s="174" t="s">
        <v>147</v>
      </c>
      <c r="E31" s="175">
        <v>9</v>
      </c>
      <c r="F31" s="176"/>
      <c r="G31" s="177">
        <f>ROUND(E31*F31,2)</f>
        <v>0</v>
      </c>
      <c r="H31" s="160"/>
      <c r="I31" s="159">
        <f>ROUND(E31*H31,2)</f>
        <v>0</v>
      </c>
      <c r="J31" s="160"/>
      <c r="K31" s="159">
        <f>ROUND(E31*J31,2)</f>
        <v>0</v>
      </c>
      <c r="L31" s="159">
        <v>21</v>
      </c>
      <c r="M31" s="159">
        <f>G31*(1+L31/100)</f>
        <v>0</v>
      </c>
      <c r="N31" s="158">
        <v>0</v>
      </c>
      <c r="O31" s="158">
        <f>ROUND(E31*N31,2)</f>
        <v>0</v>
      </c>
      <c r="P31" s="158">
        <v>0</v>
      </c>
      <c r="Q31" s="158">
        <f>ROUND(E31*P31,2)</f>
        <v>0</v>
      </c>
      <c r="R31" s="159"/>
      <c r="S31" s="159" t="s">
        <v>128</v>
      </c>
      <c r="T31" s="159" t="s">
        <v>128</v>
      </c>
      <c r="U31" s="159">
        <v>5.8000000000000003E-2</v>
      </c>
      <c r="V31" s="159">
        <f>ROUND(E31*U31,2)</f>
        <v>0.52</v>
      </c>
      <c r="W31" s="159"/>
      <c r="X31" s="159" t="s">
        <v>113</v>
      </c>
      <c r="Y31" s="159" t="s">
        <v>114</v>
      </c>
      <c r="Z31" s="148"/>
      <c r="AA31" s="148"/>
      <c r="AB31" s="148"/>
      <c r="AC31" s="148"/>
      <c r="AD31" s="148"/>
      <c r="AE31" s="148"/>
      <c r="AF31" s="148"/>
      <c r="AG31" s="148" t="s">
        <v>115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 x14ac:dyDescent="0.2">
      <c r="A32" s="155"/>
      <c r="B32" s="156"/>
      <c r="C32" s="188" t="s">
        <v>148</v>
      </c>
      <c r="D32" s="161"/>
      <c r="E32" s="162"/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134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3" x14ac:dyDescent="0.2">
      <c r="A33" s="155"/>
      <c r="B33" s="156"/>
      <c r="C33" s="188" t="s">
        <v>154</v>
      </c>
      <c r="D33" s="161"/>
      <c r="E33" s="162">
        <v>9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134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22.5" outlineLevel="1" x14ac:dyDescent="0.2">
      <c r="A34" s="178">
        <v>13</v>
      </c>
      <c r="B34" s="179" t="s">
        <v>155</v>
      </c>
      <c r="C34" s="186" t="s">
        <v>156</v>
      </c>
      <c r="D34" s="180" t="s">
        <v>147</v>
      </c>
      <c r="E34" s="181">
        <v>52</v>
      </c>
      <c r="F34" s="182"/>
      <c r="G34" s="183">
        <f>ROUND(E34*F34,2)</f>
        <v>0</v>
      </c>
      <c r="H34" s="160"/>
      <c r="I34" s="159">
        <f>ROUND(E34*H34,2)</f>
        <v>0</v>
      </c>
      <c r="J34" s="160"/>
      <c r="K34" s="159">
        <f>ROUND(E34*J34,2)</f>
        <v>0</v>
      </c>
      <c r="L34" s="159">
        <v>21</v>
      </c>
      <c r="M34" s="159">
        <f>G34*(1+L34/100)</f>
        <v>0</v>
      </c>
      <c r="N34" s="158">
        <v>0</v>
      </c>
      <c r="O34" s="158">
        <f>ROUND(E34*N34,2)</f>
        <v>0</v>
      </c>
      <c r="P34" s="158">
        <v>0</v>
      </c>
      <c r="Q34" s="158">
        <f>ROUND(E34*P34,2)</f>
        <v>0</v>
      </c>
      <c r="R34" s="159"/>
      <c r="S34" s="159" t="s">
        <v>128</v>
      </c>
      <c r="T34" s="159" t="s">
        <v>128</v>
      </c>
      <c r="U34" s="159">
        <v>1.0999999999999999E-2</v>
      </c>
      <c r="V34" s="159">
        <f>ROUND(E34*U34,2)</f>
        <v>0.56999999999999995</v>
      </c>
      <c r="W34" s="159"/>
      <c r="X34" s="159" t="s">
        <v>113</v>
      </c>
      <c r="Y34" s="159" t="s">
        <v>157</v>
      </c>
      <c r="Z34" s="148"/>
      <c r="AA34" s="148"/>
      <c r="AB34" s="148"/>
      <c r="AC34" s="148"/>
      <c r="AD34" s="148"/>
      <c r="AE34" s="148"/>
      <c r="AF34" s="148"/>
      <c r="AG34" s="148" t="s">
        <v>118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72">
        <v>14</v>
      </c>
      <c r="B35" s="173" t="s">
        <v>158</v>
      </c>
      <c r="C35" s="187" t="s">
        <v>159</v>
      </c>
      <c r="D35" s="174" t="s">
        <v>147</v>
      </c>
      <c r="E35" s="175">
        <v>260</v>
      </c>
      <c r="F35" s="176"/>
      <c r="G35" s="177">
        <f>ROUND(E35*F35,2)</f>
        <v>0</v>
      </c>
      <c r="H35" s="160"/>
      <c r="I35" s="159">
        <f>ROUND(E35*H35,2)</f>
        <v>0</v>
      </c>
      <c r="J35" s="160"/>
      <c r="K35" s="159">
        <f>ROUND(E35*J35,2)</f>
        <v>0</v>
      </c>
      <c r="L35" s="159">
        <v>21</v>
      </c>
      <c r="M35" s="159">
        <f>G35*(1+L35/100)</f>
        <v>0</v>
      </c>
      <c r="N35" s="158">
        <v>0</v>
      </c>
      <c r="O35" s="158">
        <f>ROUND(E35*N35,2)</f>
        <v>0</v>
      </c>
      <c r="P35" s="158">
        <v>0</v>
      </c>
      <c r="Q35" s="158">
        <f>ROUND(E35*P35,2)</f>
        <v>0</v>
      </c>
      <c r="R35" s="159"/>
      <c r="S35" s="159" t="s">
        <v>128</v>
      </c>
      <c r="T35" s="159" t="s">
        <v>128</v>
      </c>
      <c r="U35" s="159">
        <v>0</v>
      </c>
      <c r="V35" s="159">
        <f>ROUND(E35*U35,2)</f>
        <v>0</v>
      </c>
      <c r="W35" s="159"/>
      <c r="X35" s="159" t="s">
        <v>113</v>
      </c>
      <c r="Y35" s="159" t="s">
        <v>157</v>
      </c>
      <c r="Z35" s="148"/>
      <c r="AA35" s="148"/>
      <c r="AB35" s="148"/>
      <c r="AC35" s="148"/>
      <c r="AD35" s="148"/>
      <c r="AE35" s="148"/>
      <c r="AF35" s="148"/>
      <c r="AG35" s="148" t="s">
        <v>118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2" x14ac:dyDescent="0.2">
      <c r="A36" s="155"/>
      <c r="B36" s="156"/>
      <c r="C36" s="188" t="s">
        <v>160</v>
      </c>
      <c r="D36" s="161"/>
      <c r="E36" s="162">
        <v>260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8"/>
      <c r="AA36" s="148"/>
      <c r="AB36" s="148"/>
      <c r="AC36" s="148"/>
      <c r="AD36" s="148"/>
      <c r="AE36" s="148"/>
      <c r="AF36" s="148"/>
      <c r="AG36" s="148" t="s">
        <v>134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78">
        <v>15</v>
      </c>
      <c r="B37" s="179" t="s">
        <v>161</v>
      </c>
      <c r="C37" s="186" t="s">
        <v>162</v>
      </c>
      <c r="D37" s="180" t="s">
        <v>147</v>
      </c>
      <c r="E37" s="181">
        <v>52</v>
      </c>
      <c r="F37" s="182"/>
      <c r="G37" s="183">
        <f>ROUND(E37*F37,2)</f>
        <v>0</v>
      </c>
      <c r="H37" s="160"/>
      <c r="I37" s="159">
        <f>ROUND(E37*H37,2)</f>
        <v>0</v>
      </c>
      <c r="J37" s="160"/>
      <c r="K37" s="159">
        <f>ROUND(E37*J37,2)</f>
        <v>0</v>
      </c>
      <c r="L37" s="159">
        <v>21</v>
      </c>
      <c r="M37" s="159">
        <f>G37*(1+L37/100)</f>
        <v>0</v>
      </c>
      <c r="N37" s="158">
        <v>0</v>
      </c>
      <c r="O37" s="158">
        <f>ROUND(E37*N37,2)</f>
        <v>0</v>
      </c>
      <c r="P37" s="158">
        <v>0</v>
      </c>
      <c r="Q37" s="158">
        <f>ROUND(E37*P37,2)</f>
        <v>0</v>
      </c>
      <c r="R37" s="159"/>
      <c r="S37" s="159" t="s">
        <v>128</v>
      </c>
      <c r="T37" s="159" t="s">
        <v>128</v>
      </c>
      <c r="U37" s="159">
        <v>8.9999999999999993E-3</v>
      </c>
      <c r="V37" s="159">
        <f>ROUND(E37*U37,2)</f>
        <v>0.47</v>
      </c>
      <c r="W37" s="159"/>
      <c r="X37" s="159" t="s">
        <v>113</v>
      </c>
      <c r="Y37" s="159" t="s">
        <v>157</v>
      </c>
      <c r="Z37" s="148"/>
      <c r="AA37" s="148"/>
      <c r="AB37" s="148"/>
      <c r="AC37" s="148"/>
      <c r="AD37" s="148"/>
      <c r="AE37" s="148"/>
      <c r="AF37" s="148"/>
      <c r="AG37" s="148" t="s">
        <v>118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22.5" outlineLevel="1" x14ac:dyDescent="0.2">
      <c r="A38" s="178">
        <v>16</v>
      </c>
      <c r="B38" s="179" t="s">
        <v>163</v>
      </c>
      <c r="C38" s="186" t="s">
        <v>164</v>
      </c>
      <c r="D38" s="180" t="s">
        <v>147</v>
      </c>
      <c r="E38" s="181">
        <v>52</v>
      </c>
      <c r="F38" s="182"/>
      <c r="G38" s="183">
        <f>ROUND(E38*F38,2)</f>
        <v>0</v>
      </c>
      <c r="H38" s="160"/>
      <c r="I38" s="159">
        <f>ROUND(E38*H38,2)</f>
        <v>0</v>
      </c>
      <c r="J38" s="160"/>
      <c r="K38" s="159">
        <f>ROUND(E38*J38,2)</f>
        <v>0</v>
      </c>
      <c r="L38" s="159">
        <v>21</v>
      </c>
      <c r="M38" s="159">
        <f>G38*(1+L38/100)</f>
        <v>0</v>
      </c>
      <c r="N38" s="158">
        <v>0</v>
      </c>
      <c r="O38" s="158">
        <f>ROUND(E38*N38,2)</f>
        <v>0</v>
      </c>
      <c r="P38" s="158">
        <v>0</v>
      </c>
      <c r="Q38" s="158">
        <f>ROUND(E38*P38,2)</f>
        <v>0</v>
      </c>
      <c r="R38" s="159"/>
      <c r="S38" s="159" t="s">
        <v>128</v>
      </c>
      <c r="T38" s="159" t="s">
        <v>128</v>
      </c>
      <c r="U38" s="159">
        <v>0</v>
      </c>
      <c r="V38" s="159">
        <f>ROUND(E38*U38,2)</f>
        <v>0</v>
      </c>
      <c r="W38" s="159"/>
      <c r="X38" s="159" t="s">
        <v>113</v>
      </c>
      <c r="Y38" s="159" t="s">
        <v>157</v>
      </c>
      <c r="Z38" s="148"/>
      <c r="AA38" s="148"/>
      <c r="AB38" s="148"/>
      <c r="AC38" s="148"/>
      <c r="AD38" s="148"/>
      <c r="AE38" s="148"/>
      <c r="AF38" s="148"/>
      <c r="AG38" s="148" t="s">
        <v>118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78">
        <v>17</v>
      </c>
      <c r="B39" s="179" t="s">
        <v>165</v>
      </c>
      <c r="C39" s="186" t="s">
        <v>166</v>
      </c>
      <c r="D39" s="180" t="s">
        <v>127</v>
      </c>
      <c r="E39" s="181">
        <v>10</v>
      </c>
      <c r="F39" s="182"/>
      <c r="G39" s="183">
        <f>ROUND(E39*F39,2)</f>
        <v>0</v>
      </c>
      <c r="H39" s="160"/>
      <c r="I39" s="159">
        <f>ROUND(E39*H39,2)</f>
        <v>0</v>
      </c>
      <c r="J39" s="160"/>
      <c r="K39" s="159">
        <f>ROUND(E39*J39,2)</f>
        <v>0</v>
      </c>
      <c r="L39" s="159">
        <v>21</v>
      </c>
      <c r="M39" s="159">
        <f>G39*(1+L39/100)</f>
        <v>0</v>
      </c>
      <c r="N39" s="158">
        <v>0</v>
      </c>
      <c r="O39" s="158">
        <f>ROUND(E39*N39,2)</f>
        <v>0</v>
      </c>
      <c r="P39" s="158">
        <v>0</v>
      </c>
      <c r="Q39" s="158">
        <f>ROUND(E39*P39,2)</f>
        <v>0</v>
      </c>
      <c r="R39" s="159"/>
      <c r="S39" s="159" t="s">
        <v>128</v>
      </c>
      <c r="T39" s="159" t="s">
        <v>128</v>
      </c>
      <c r="U39" s="159">
        <v>0.34155000000000002</v>
      </c>
      <c r="V39" s="159">
        <f>ROUND(E39*U39,2)</f>
        <v>3.42</v>
      </c>
      <c r="W39" s="159"/>
      <c r="X39" s="159" t="s">
        <v>167</v>
      </c>
      <c r="Y39" s="159" t="s">
        <v>157</v>
      </c>
      <c r="Z39" s="148"/>
      <c r="AA39" s="148"/>
      <c r="AB39" s="148"/>
      <c r="AC39" s="148"/>
      <c r="AD39" s="148"/>
      <c r="AE39" s="148"/>
      <c r="AF39" s="148"/>
      <c r="AG39" s="148" t="s">
        <v>168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t="22.5" outlineLevel="1" x14ac:dyDescent="0.2">
      <c r="A40" s="178">
        <v>18</v>
      </c>
      <c r="B40" s="179" t="s">
        <v>169</v>
      </c>
      <c r="C40" s="186" t="s">
        <v>170</v>
      </c>
      <c r="D40" s="180" t="s">
        <v>127</v>
      </c>
      <c r="E40" s="181">
        <v>10</v>
      </c>
      <c r="F40" s="182"/>
      <c r="G40" s="183">
        <f>ROUND(E40*F40,2)</f>
        <v>0</v>
      </c>
      <c r="H40" s="160"/>
      <c r="I40" s="159">
        <f>ROUND(E40*H40,2)</f>
        <v>0</v>
      </c>
      <c r="J40" s="160"/>
      <c r="K40" s="159">
        <f>ROUND(E40*J40,2)</f>
        <v>0</v>
      </c>
      <c r="L40" s="159">
        <v>21</v>
      </c>
      <c r="M40" s="159">
        <f>G40*(1+L40/100)</f>
        <v>0</v>
      </c>
      <c r="N40" s="158">
        <v>3.0000000000000001E-5</v>
      </c>
      <c r="O40" s="158">
        <f>ROUND(E40*N40,2)</f>
        <v>0</v>
      </c>
      <c r="P40" s="158">
        <v>0</v>
      </c>
      <c r="Q40" s="158">
        <f>ROUND(E40*P40,2)</f>
        <v>0</v>
      </c>
      <c r="R40" s="159"/>
      <c r="S40" s="159" t="s">
        <v>128</v>
      </c>
      <c r="T40" s="159" t="s">
        <v>128</v>
      </c>
      <c r="U40" s="159">
        <v>0.55091999999999997</v>
      </c>
      <c r="V40" s="159">
        <f>ROUND(E40*U40,2)</f>
        <v>5.51</v>
      </c>
      <c r="W40" s="159"/>
      <c r="X40" s="159" t="s">
        <v>167</v>
      </c>
      <c r="Y40" s="159" t="s">
        <v>157</v>
      </c>
      <c r="Z40" s="148"/>
      <c r="AA40" s="148"/>
      <c r="AB40" s="148"/>
      <c r="AC40" s="148"/>
      <c r="AD40" s="148"/>
      <c r="AE40" s="148"/>
      <c r="AF40" s="148"/>
      <c r="AG40" s="148" t="s">
        <v>168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22.5" outlineLevel="1" x14ac:dyDescent="0.2">
      <c r="A41" s="178">
        <v>19</v>
      </c>
      <c r="B41" s="179" t="s">
        <v>171</v>
      </c>
      <c r="C41" s="186" t="s">
        <v>172</v>
      </c>
      <c r="D41" s="180" t="s">
        <v>147</v>
      </c>
      <c r="E41" s="181">
        <v>52</v>
      </c>
      <c r="F41" s="182"/>
      <c r="G41" s="183">
        <f>ROUND(E41*F41,2)</f>
        <v>0</v>
      </c>
      <c r="H41" s="160"/>
      <c r="I41" s="159">
        <f>ROUND(E41*H41,2)</f>
        <v>0</v>
      </c>
      <c r="J41" s="160"/>
      <c r="K41" s="159">
        <f>ROUND(E41*J41,2)</f>
        <v>0</v>
      </c>
      <c r="L41" s="159">
        <v>21</v>
      </c>
      <c r="M41" s="159">
        <f>G41*(1+L41/100)</f>
        <v>0</v>
      </c>
      <c r="N41" s="158">
        <v>1.67</v>
      </c>
      <c r="O41" s="158">
        <f>ROUND(E41*N41,2)</f>
        <v>86.84</v>
      </c>
      <c r="P41" s="158">
        <v>0</v>
      </c>
      <c r="Q41" s="158">
        <f>ROUND(E41*P41,2)</f>
        <v>0</v>
      </c>
      <c r="R41" s="159"/>
      <c r="S41" s="159" t="s">
        <v>111</v>
      </c>
      <c r="T41" s="159" t="s">
        <v>112</v>
      </c>
      <c r="U41" s="159">
        <v>0.21299999999999999</v>
      </c>
      <c r="V41" s="159">
        <f>ROUND(E41*U41,2)</f>
        <v>11.08</v>
      </c>
      <c r="W41" s="159"/>
      <c r="X41" s="159" t="s">
        <v>167</v>
      </c>
      <c r="Y41" s="159" t="s">
        <v>157</v>
      </c>
      <c r="Z41" s="148"/>
      <c r="AA41" s="148"/>
      <c r="AB41" s="148"/>
      <c r="AC41" s="148"/>
      <c r="AD41" s="148"/>
      <c r="AE41" s="148"/>
      <c r="AF41" s="148"/>
      <c r="AG41" s="148" t="s">
        <v>168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x14ac:dyDescent="0.2">
      <c r="A42" s="165" t="s">
        <v>106</v>
      </c>
      <c r="B42" s="166" t="s">
        <v>55</v>
      </c>
      <c r="C42" s="185" t="s">
        <v>56</v>
      </c>
      <c r="D42" s="167"/>
      <c r="E42" s="168"/>
      <c r="F42" s="169"/>
      <c r="G42" s="170">
        <f>SUMIF(AG43:AG47,"&lt;&gt;NOR",G43:G47)</f>
        <v>0</v>
      </c>
      <c r="H42" s="164"/>
      <c r="I42" s="164">
        <f>SUM(I43:I47)</f>
        <v>0</v>
      </c>
      <c r="J42" s="164"/>
      <c r="K42" s="164">
        <f>SUM(K43:K47)</f>
        <v>0</v>
      </c>
      <c r="L42" s="164"/>
      <c r="M42" s="164">
        <f>SUM(M43:M47)</f>
        <v>0</v>
      </c>
      <c r="N42" s="163"/>
      <c r="O42" s="163">
        <f>SUM(O43:O47)</f>
        <v>13.83</v>
      </c>
      <c r="P42" s="163"/>
      <c r="Q42" s="163">
        <f>SUM(Q43:Q47)</f>
        <v>0</v>
      </c>
      <c r="R42" s="164"/>
      <c r="S42" s="164"/>
      <c r="T42" s="164"/>
      <c r="U42" s="164"/>
      <c r="V42" s="164">
        <f>SUM(V43:V47)</f>
        <v>17.05</v>
      </c>
      <c r="W42" s="164"/>
      <c r="X42" s="164"/>
      <c r="Y42" s="164"/>
      <c r="AG42" t="s">
        <v>107</v>
      </c>
    </row>
    <row r="43" spans="1:60" outlineLevel="1" x14ac:dyDescent="0.2">
      <c r="A43" s="172">
        <v>20</v>
      </c>
      <c r="B43" s="173" t="s">
        <v>173</v>
      </c>
      <c r="C43" s="187" t="s">
        <v>174</v>
      </c>
      <c r="D43" s="174" t="s">
        <v>147</v>
      </c>
      <c r="E43" s="175">
        <v>1</v>
      </c>
      <c r="F43" s="176"/>
      <c r="G43" s="177">
        <f>ROUND(E43*F43,2)</f>
        <v>0</v>
      </c>
      <c r="H43" s="160"/>
      <c r="I43" s="159">
        <f>ROUND(E43*H43,2)</f>
        <v>0</v>
      </c>
      <c r="J43" s="160"/>
      <c r="K43" s="159">
        <f>ROUND(E43*J43,2)</f>
        <v>0</v>
      </c>
      <c r="L43" s="159">
        <v>21</v>
      </c>
      <c r="M43" s="159">
        <f>G43*(1+L43/100)</f>
        <v>0</v>
      </c>
      <c r="N43" s="158">
        <v>2.5249999999999999</v>
      </c>
      <c r="O43" s="158">
        <f>ROUND(E43*N43,2)</f>
        <v>2.5299999999999998</v>
      </c>
      <c r="P43" s="158">
        <v>0</v>
      </c>
      <c r="Q43" s="158">
        <f>ROUND(E43*P43,2)</f>
        <v>0</v>
      </c>
      <c r="R43" s="159"/>
      <c r="S43" s="159" t="s">
        <v>128</v>
      </c>
      <c r="T43" s="159" t="s">
        <v>128</v>
      </c>
      <c r="U43" s="159">
        <v>0.47699999999999998</v>
      </c>
      <c r="V43" s="159">
        <f>ROUND(E43*U43,2)</f>
        <v>0.48</v>
      </c>
      <c r="W43" s="159"/>
      <c r="X43" s="159" t="s">
        <v>113</v>
      </c>
      <c r="Y43" s="159" t="s">
        <v>157</v>
      </c>
      <c r="Z43" s="148"/>
      <c r="AA43" s="148"/>
      <c r="AB43" s="148"/>
      <c r="AC43" s="148"/>
      <c r="AD43" s="148"/>
      <c r="AE43" s="148"/>
      <c r="AF43" s="148"/>
      <c r="AG43" s="148" t="s">
        <v>115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">
      <c r="A44" s="155"/>
      <c r="B44" s="156"/>
      <c r="C44" s="188" t="s">
        <v>175</v>
      </c>
      <c r="D44" s="161"/>
      <c r="E44" s="162">
        <v>1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134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22.5" outlineLevel="1" x14ac:dyDescent="0.2">
      <c r="A45" s="172">
        <v>21</v>
      </c>
      <c r="B45" s="173" t="s">
        <v>176</v>
      </c>
      <c r="C45" s="187" t="s">
        <v>177</v>
      </c>
      <c r="D45" s="174" t="s">
        <v>147</v>
      </c>
      <c r="E45" s="175">
        <v>3.6</v>
      </c>
      <c r="F45" s="176"/>
      <c r="G45" s="177">
        <f>ROUND(E45*F45,2)</f>
        <v>0</v>
      </c>
      <c r="H45" s="160"/>
      <c r="I45" s="159">
        <f>ROUND(E45*H45,2)</f>
        <v>0</v>
      </c>
      <c r="J45" s="160"/>
      <c r="K45" s="159">
        <f>ROUND(E45*J45,2)</f>
        <v>0</v>
      </c>
      <c r="L45" s="159">
        <v>21</v>
      </c>
      <c r="M45" s="159">
        <f>G45*(1+L45/100)</f>
        <v>0</v>
      </c>
      <c r="N45" s="158">
        <v>3.13897</v>
      </c>
      <c r="O45" s="158">
        <f>ROUND(E45*N45,2)</f>
        <v>11.3</v>
      </c>
      <c r="P45" s="158">
        <v>0</v>
      </c>
      <c r="Q45" s="158">
        <f>ROUND(E45*P45,2)</f>
        <v>0</v>
      </c>
      <c r="R45" s="159"/>
      <c r="S45" s="159" t="s">
        <v>111</v>
      </c>
      <c r="T45" s="159" t="s">
        <v>128</v>
      </c>
      <c r="U45" s="159">
        <v>4.6018499999999998</v>
      </c>
      <c r="V45" s="159">
        <f>ROUND(E45*U45,2)</f>
        <v>16.57</v>
      </c>
      <c r="W45" s="159"/>
      <c r="X45" s="159" t="s">
        <v>167</v>
      </c>
      <c r="Y45" s="159" t="s">
        <v>114</v>
      </c>
      <c r="Z45" s="148"/>
      <c r="AA45" s="148"/>
      <c r="AB45" s="148"/>
      <c r="AC45" s="148"/>
      <c r="AD45" s="148"/>
      <c r="AE45" s="148"/>
      <c r="AF45" s="148"/>
      <c r="AG45" s="148" t="s">
        <v>168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188" t="s">
        <v>178</v>
      </c>
      <c r="D46" s="161"/>
      <c r="E46" s="162"/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8"/>
      <c r="AA46" s="148"/>
      <c r="AB46" s="148"/>
      <c r="AC46" s="148"/>
      <c r="AD46" s="148"/>
      <c r="AE46" s="148"/>
      <c r="AF46" s="148"/>
      <c r="AG46" s="148" t="s">
        <v>134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3" x14ac:dyDescent="0.2">
      <c r="A47" s="155"/>
      <c r="B47" s="156"/>
      <c r="C47" s="188" t="s">
        <v>179</v>
      </c>
      <c r="D47" s="161"/>
      <c r="E47" s="162">
        <v>3.6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134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x14ac:dyDescent="0.2">
      <c r="A48" s="165" t="s">
        <v>106</v>
      </c>
      <c r="B48" s="166" t="s">
        <v>57</v>
      </c>
      <c r="C48" s="185" t="s">
        <v>58</v>
      </c>
      <c r="D48" s="167"/>
      <c r="E48" s="168"/>
      <c r="F48" s="169"/>
      <c r="G48" s="170">
        <f>SUMIF(AG49:AG51,"&lt;&gt;NOR",G49:G51)</f>
        <v>0</v>
      </c>
      <c r="H48" s="164"/>
      <c r="I48" s="164">
        <f>SUM(I49:I51)</f>
        <v>0</v>
      </c>
      <c r="J48" s="164"/>
      <c r="K48" s="164">
        <f>SUM(K49:K51)</f>
        <v>0</v>
      </c>
      <c r="L48" s="164"/>
      <c r="M48" s="164">
        <f>SUM(M49:M51)</f>
        <v>0</v>
      </c>
      <c r="N48" s="163"/>
      <c r="O48" s="163">
        <f>SUM(O49:O51)</f>
        <v>10.44</v>
      </c>
      <c r="P48" s="163"/>
      <c r="Q48" s="163">
        <f>SUM(Q49:Q51)</f>
        <v>0</v>
      </c>
      <c r="R48" s="164"/>
      <c r="S48" s="164"/>
      <c r="T48" s="164"/>
      <c r="U48" s="164"/>
      <c r="V48" s="164">
        <f>SUM(V49:V51)</f>
        <v>39.909999999999997</v>
      </c>
      <c r="W48" s="164"/>
      <c r="X48" s="164"/>
      <c r="Y48" s="164"/>
      <c r="AG48" t="s">
        <v>107</v>
      </c>
    </row>
    <row r="49" spans="1:60" ht="22.5" outlineLevel="1" x14ac:dyDescent="0.2">
      <c r="A49" s="172">
        <v>22</v>
      </c>
      <c r="B49" s="173" t="s">
        <v>180</v>
      </c>
      <c r="C49" s="187" t="s">
        <v>181</v>
      </c>
      <c r="D49" s="174" t="s">
        <v>127</v>
      </c>
      <c r="E49" s="175">
        <v>51</v>
      </c>
      <c r="F49" s="176"/>
      <c r="G49" s="177">
        <f>ROUND(E49*F49,2)</f>
        <v>0</v>
      </c>
      <c r="H49" s="160"/>
      <c r="I49" s="159">
        <f>ROUND(E49*H49,2)</f>
        <v>0</v>
      </c>
      <c r="J49" s="160"/>
      <c r="K49" s="159">
        <f>ROUND(E49*J49,2)</f>
        <v>0</v>
      </c>
      <c r="L49" s="159">
        <v>21</v>
      </c>
      <c r="M49" s="159">
        <f>G49*(1+L49/100)</f>
        <v>0</v>
      </c>
      <c r="N49" s="158">
        <v>0.20466999999999999</v>
      </c>
      <c r="O49" s="158">
        <f>ROUND(E49*N49,2)</f>
        <v>10.44</v>
      </c>
      <c r="P49" s="158">
        <v>0</v>
      </c>
      <c r="Q49" s="158">
        <f>ROUND(E49*P49,2)</f>
        <v>0</v>
      </c>
      <c r="R49" s="159"/>
      <c r="S49" s="159" t="s">
        <v>128</v>
      </c>
      <c r="T49" s="159" t="s">
        <v>128</v>
      </c>
      <c r="U49" s="159">
        <v>0.78249000000000002</v>
      </c>
      <c r="V49" s="159">
        <f>ROUND(E49*U49,2)</f>
        <v>39.909999999999997</v>
      </c>
      <c r="W49" s="159"/>
      <c r="X49" s="159" t="s">
        <v>167</v>
      </c>
      <c r="Y49" s="159" t="s">
        <v>114</v>
      </c>
      <c r="Z49" s="148"/>
      <c r="AA49" s="148"/>
      <c r="AB49" s="148"/>
      <c r="AC49" s="148"/>
      <c r="AD49" s="148"/>
      <c r="AE49" s="148"/>
      <c r="AF49" s="148"/>
      <c r="AG49" s="148" t="s">
        <v>168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2" x14ac:dyDescent="0.2">
      <c r="A50" s="155"/>
      <c r="B50" s="156"/>
      <c r="C50" s="188" t="s">
        <v>182</v>
      </c>
      <c r="D50" s="161"/>
      <c r="E50" s="162"/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8"/>
      <c r="AA50" s="148"/>
      <c r="AB50" s="148"/>
      <c r="AC50" s="148"/>
      <c r="AD50" s="148"/>
      <c r="AE50" s="148"/>
      <c r="AF50" s="148"/>
      <c r="AG50" s="148" t="s">
        <v>134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3" x14ac:dyDescent="0.2">
      <c r="A51" s="155"/>
      <c r="B51" s="156"/>
      <c r="C51" s="188" t="s">
        <v>183</v>
      </c>
      <c r="D51" s="161"/>
      <c r="E51" s="162">
        <v>51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8"/>
      <c r="AA51" s="148"/>
      <c r="AB51" s="148"/>
      <c r="AC51" s="148"/>
      <c r="AD51" s="148"/>
      <c r="AE51" s="148"/>
      <c r="AF51" s="148"/>
      <c r="AG51" s="148" t="s">
        <v>134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x14ac:dyDescent="0.2">
      <c r="A52" s="165" t="s">
        <v>106</v>
      </c>
      <c r="B52" s="166" t="s">
        <v>59</v>
      </c>
      <c r="C52" s="185" t="s">
        <v>60</v>
      </c>
      <c r="D52" s="167"/>
      <c r="E52" s="168"/>
      <c r="F52" s="169"/>
      <c r="G52" s="170">
        <f>SUMIF(AG53:AG77,"&lt;&gt;NOR",G53:G77)</f>
        <v>0</v>
      </c>
      <c r="H52" s="164"/>
      <c r="I52" s="164">
        <f>SUM(I53:I77)</f>
        <v>0</v>
      </c>
      <c r="J52" s="164"/>
      <c r="K52" s="164">
        <f>SUM(K53:K77)</f>
        <v>0</v>
      </c>
      <c r="L52" s="164"/>
      <c r="M52" s="164">
        <f>SUM(M53:M77)</f>
        <v>0</v>
      </c>
      <c r="N52" s="163"/>
      <c r="O52" s="163">
        <f>SUM(O53:O77)</f>
        <v>51.730000000000004</v>
      </c>
      <c r="P52" s="163"/>
      <c r="Q52" s="163">
        <f>SUM(Q53:Q77)</f>
        <v>0</v>
      </c>
      <c r="R52" s="164"/>
      <c r="S52" s="164"/>
      <c r="T52" s="164"/>
      <c r="U52" s="164"/>
      <c r="V52" s="164">
        <f>SUM(V53:V77)</f>
        <v>32.589999999999996</v>
      </c>
      <c r="W52" s="164"/>
      <c r="X52" s="164"/>
      <c r="Y52" s="164"/>
      <c r="AG52" t="s">
        <v>107</v>
      </c>
    </row>
    <row r="53" spans="1:60" outlineLevel="1" x14ac:dyDescent="0.2">
      <c r="A53" s="172">
        <v>23</v>
      </c>
      <c r="B53" s="173" t="s">
        <v>184</v>
      </c>
      <c r="C53" s="187" t="s">
        <v>185</v>
      </c>
      <c r="D53" s="174" t="s">
        <v>127</v>
      </c>
      <c r="E53" s="175">
        <v>50</v>
      </c>
      <c r="F53" s="176"/>
      <c r="G53" s="177">
        <f>ROUND(E53*F53,2)</f>
        <v>0</v>
      </c>
      <c r="H53" s="160"/>
      <c r="I53" s="159">
        <f>ROUND(E53*H53,2)</f>
        <v>0</v>
      </c>
      <c r="J53" s="160"/>
      <c r="K53" s="159">
        <f>ROUND(E53*J53,2)</f>
        <v>0</v>
      </c>
      <c r="L53" s="159">
        <v>21</v>
      </c>
      <c r="M53" s="159">
        <f>G53*(1+L53/100)</f>
        <v>0</v>
      </c>
      <c r="N53" s="158">
        <v>0.40481</v>
      </c>
      <c r="O53" s="158">
        <f>ROUND(E53*N53,2)</f>
        <v>20.239999999999998</v>
      </c>
      <c r="P53" s="158">
        <v>0</v>
      </c>
      <c r="Q53" s="158">
        <f>ROUND(E53*P53,2)</f>
        <v>0</v>
      </c>
      <c r="R53" s="159"/>
      <c r="S53" s="159" t="s">
        <v>128</v>
      </c>
      <c r="T53" s="159" t="s">
        <v>128</v>
      </c>
      <c r="U53" s="159">
        <v>1.9E-2</v>
      </c>
      <c r="V53" s="159">
        <f>ROUND(E53*U53,2)</f>
        <v>0.95</v>
      </c>
      <c r="W53" s="159"/>
      <c r="X53" s="159" t="s">
        <v>113</v>
      </c>
      <c r="Y53" s="159" t="s">
        <v>114</v>
      </c>
      <c r="Z53" s="148"/>
      <c r="AA53" s="148"/>
      <c r="AB53" s="148"/>
      <c r="AC53" s="148"/>
      <c r="AD53" s="148"/>
      <c r="AE53" s="148"/>
      <c r="AF53" s="148"/>
      <c r="AG53" s="148" t="s">
        <v>115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2" x14ac:dyDescent="0.2">
      <c r="A54" s="155"/>
      <c r="B54" s="156"/>
      <c r="C54" s="188" t="s">
        <v>182</v>
      </c>
      <c r="D54" s="161"/>
      <c r="E54" s="162"/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134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3" x14ac:dyDescent="0.2">
      <c r="A55" s="155"/>
      <c r="B55" s="156"/>
      <c r="C55" s="188" t="s">
        <v>186</v>
      </c>
      <c r="D55" s="161"/>
      <c r="E55" s="162">
        <v>50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134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2.5" outlineLevel="1" x14ac:dyDescent="0.2">
      <c r="A56" s="172">
        <v>24</v>
      </c>
      <c r="B56" s="173" t="s">
        <v>187</v>
      </c>
      <c r="C56" s="187" t="s">
        <v>188</v>
      </c>
      <c r="D56" s="174" t="s">
        <v>127</v>
      </c>
      <c r="E56" s="175">
        <v>25.2</v>
      </c>
      <c r="F56" s="176"/>
      <c r="G56" s="177">
        <f>ROUND(E56*F56,2)</f>
        <v>0</v>
      </c>
      <c r="H56" s="160"/>
      <c r="I56" s="159">
        <f>ROUND(E56*H56,2)</f>
        <v>0</v>
      </c>
      <c r="J56" s="160"/>
      <c r="K56" s="159">
        <f>ROUND(E56*J56,2)</f>
        <v>0</v>
      </c>
      <c r="L56" s="159">
        <v>21</v>
      </c>
      <c r="M56" s="159">
        <f>G56*(1+L56/100)</f>
        <v>0</v>
      </c>
      <c r="N56" s="158">
        <v>0.63856999999999997</v>
      </c>
      <c r="O56" s="158">
        <f>ROUND(E56*N56,2)</f>
        <v>16.09</v>
      </c>
      <c r="P56" s="158">
        <v>0</v>
      </c>
      <c r="Q56" s="158">
        <f>ROUND(E56*P56,2)</f>
        <v>0</v>
      </c>
      <c r="R56" s="159"/>
      <c r="S56" s="159" t="s">
        <v>128</v>
      </c>
      <c r="T56" s="159" t="s">
        <v>128</v>
      </c>
      <c r="U56" s="159">
        <v>2.7E-2</v>
      </c>
      <c r="V56" s="159">
        <f>ROUND(E56*U56,2)</f>
        <v>0.68</v>
      </c>
      <c r="W56" s="159"/>
      <c r="X56" s="159" t="s">
        <v>113</v>
      </c>
      <c r="Y56" s="159" t="s">
        <v>157</v>
      </c>
      <c r="Z56" s="148"/>
      <c r="AA56" s="148"/>
      <c r="AB56" s="148"/>
      <c r="AC56" s="148"/>
      <c r="AD56" s="148"/>
      <c r="AE56" s="148"/>
      <c r="AF56" s="148"/>
      <c r="AG56" s="148" t="s">
        <v>115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2" x14ac:dyDescent="0.2">
      <c r="A57" s="155"/>
      <c r="B57" s="156"/>
      <c r="C57" s="188" t="s">
        <v>189</v>
      </c>
      <c r="D57" s="161"/>
      <c r="E57" s="162"/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8"/>
      <c r="AA57" s="148"/>
      <c r="AB57" s="148"/>
      <c r="AC57" s="148"/>
      <c r="AD57" s="148"/>
      <c r="AE57" s="148"/>
      <c r="AF57" s="148"/>
      <c r="AG57" s="148" t="s">
        <v>134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3" x14ac:dyDescent="0.2">
      <c r="A58" s="155"/>
      <c r="B58" s="156"/>
      <c r="C58" s="188" t="s">
        <v>190</v>
      </c>
      <c r="D58" s="161"/>
      <c r="E58" s="162">
        <v>25.2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8"/>
      <c r="AA58" s="148"/>
      <c r="AB58" s="148"/>
      <c r="AC58" s="148"/>
      <c r="AD58" s="148"/>
      <c r="AE58" s="148"/>
      <c r="AF58" s="148"/>
      <c r="AG58" s="148" t="s">
        <v>134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22.5" outlineLevel="1" x14ac:dyDescent="0.2">
      <c r="A59" s="172">
        <v>25</v>
      </c>
      <c r="B59" s="173" t="s">
        <v>191</v>
      </c>
      <c r="C59" s="187" t="s">
        <v>192</v>
      </c>
      <c r="D59" s="174" t="s">
        <v>127</v>
      </c>
      <c r="E59" s="175">
        <v>50.4</v>
      </c>
      <c r="F59" s="176"/>
      <c r="G59" s="177">
        <f>ROUND(E59*F59,2)</f>
        <v>0</v>
      </c>
      <c r="H59" s="160"/>
      <c r="I59" s="159">
        <f>ROUND(E59*H59,2)</f>
        <v>0</v>
      </c>
      <c r="J59" s="160"/>
      <c r="K59" s="159">
        <f>ROUND(E59*J59,2)</f>
        <v>0</v>
      </c>
      <c r="L59" s="159">
        <v>21</v>
      </c>
      <c r="M59" s="159">
        <f>G59*(1+L59/100)</f>
        <v>0</v>
      </c>
      <c r="N59" s="158">
        <v>6.9999999999999999E-4</v>
      </c>
      <c r="O59" s="158">
        <f>ROUND(E59*N59,2)</f>
        <v>0.04</v>
      </c>
      <c r="P59" s="158">
        <v>0</v>
      </c>
      <c r="Q59" s="158">
        <f>ROUND(E59*P59,2)</f>
        <v>0</v>
      </c>
      <c r="R59" s="159"/>
      <c r="S59" s="159" t="s">
        <v>128</v>
      </c>
      <c r="T59" s="159" t="s">
        <v>128</v>
      </c>
      <c r="U59" s="159">
        <v>2E-3</v>
      </c>
      <c r="V59" s="159">
        <f>ROUND(E59*U59,2)</f>
        <v>0.1</v>
      </c>
      <c r="W59" s="159"/>
      <c r="X59" s="159" t="s">
        <v>113</v>
      </c>
      <c r="Y59" s="159" t="s">
        <v>157</v>
      </c>
      <c r="Z59" s="148"/>
      <c r="AA59" s="148"/>
      <c r="AB59" s="148"/>
      <c r="AC59" s="148"/>
      <c r="AD59" s="148"/>
      <c r="AE59" s="148"/>
      <c r="AF59" s="148"/>
      <c r="AG59" s="148" t="s">
        <v>115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2" x14ac:dyDescent="0.2">
      <c r="A60" s="155"/>
      <c r="B60" s="156"/>
      <c r="C60" s="188" t="s">
        <v>189</v>
      </c>
      <c r="D60" s="161"/>
      <c r="E60" s="162"/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8"/>
      <c r="AA60" s="148"/>
      <c r="AB60" s="148"/>
      <c r="AC60" s="148"/>
      <c r="AD60" s="148"/>
      <c r="AE60" s="148"/>
      <c r="AF60" s="148"/>
      <c r="AG60" s="148" t="s">
        <v>134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">
      <c r="A61" s="155"/>
      <c r="B61" s="156"/>
      <c r="C61" s="188" t="s">
        <v>193</v>
      </c>
      <c r="D61" s="161"/>
      <c r="E61" s="162">
        <v>50.4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8"/>
      <c r="AA61" s="148"/>
      <c r="AB61" s="148"/>
      <c r="AC61" s="148"/>
      <c r="AD61" s="148"/>
      <c r="AE61" s="148"/>
      <c r="AF61" s="148"/>
      <c r="AG61" s="148" t="s">
        <v>134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78">
        <v>26</v>
      </c>
      <c r="B62" s="179" t="s">
        <v>194</v>
      </c>
      <c r="C62" s="186" t="s">
        <v>195</v>
      </c>
      <c r="D62" s="180" t="s">
        <v>144</v>
      </c>
      <c r="E62" s="181">
        <v>15</v>
      </c>
      <c r="F62" s="182"/>
      <c r="G62" s="183">
        <f>ROUND(E62*F62,2)</f>
        <v>0</v>
      </c>
      <c r="H62" s="160"/>
      <c r="I62" s="159">
        <f>ROUND(E62*H62,2)</f>
        <v>0</v>
      </c>
      <c r="J62" s="160"/>
      <c r="K62" s="159">
        <f>ROUND(E62*J62,2)</f>
        <v>0</v>
      </c>
      <c r="L62" s="159">
        <v>21</v>
      </c>
      <c r="M62" s="159">
        <f>G62*(1+L62/100)</f>
        <v>0</v>
      </c>
      <c r="N62" s="158">
        <v>3.3E-4</v>
      </c>
      <c r="O62" s="158">
        <f>ROUND(E62*N62,2)</f>
        <v>0</v>
      </c>
      <c r="P62" s="158">
        <v>0</v>
      </c>
      <c r="Q62" s="158">
        <f>ROUND(E62*P62,2)</f>
        <v>0</v>
      </c>
      <c r="R62" s="159"/>
      <c r="S62" s="159" t="s">
        <v>128</v>
      </c>
      <c r="T62" s="159" t="s">
        <v>128</v>
      </c>
      <c r="U62" s="159">
        <v>0.41</v>
      </c>
      <c r="V62" s="159">
        <f>ROUND(E62*U62,2)</f>
        <v>6.15</v>
      </c>
      <c r="W62" s="159"/>
      <c r="X62" s="159" t="s">
        <v>113</v>
      </c>
      <c r="Y62" s="159" t="s">
        <v>114</v>
      </c>
      <c r="Z62" s="148"/>
      <c r="AA62" s="148"/>
      <c r="AB62" s="148"/>
      <c r="AC62" s="148"/>
      <c r="AD62" s="148"/>
      <c r="AE62" s="148"/>
      <c r="AF62" s="148"/>
      <c r="AG62" s="148" t="s">
        <v>115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 x14ac:dyDescent="0.2">
      <c r="A63" s="172">
        <v>27</v>
      </c>
      <c r="B63" s="173" t="s">
        <v>196</v>
      </c>
      <c r="C63" s="187" t="s">
        <v>197</v>
      </c>
      <c r="D63" s="174" t="s">
        <v>127</v>
      </c>
      <c r="E63" s="175">
        <v>50</v>
      </c>
      <c r="F63" s="176"/>
      <c r="G63" s="177">
        <f>ROUND(E63*F63,2)</f>
        <v>0</v>
      </c>
      <c r="H63" s="160"/>
      <c r="I63" s="159">
        <f>ROUND(E63*H63,2)</f>
        <v>0</v>
      </c>
      <c r="J63" s="160"/>
      <c r="K63" s="159">
        <f>ROUND(E63*J63,2)</f>
        <v>0</v>
      </c>
      <c r="L63" s="159">
        <v>21</v>
      </c>
      <c r="M63" s="159">
        <f>G63*(1+L63/100)</f>
        <v>0</v>
      </c>
      <c r="N63" s="158">
        <v>7.1999999999999995E-2</v>
      </c>
      <c r="O63" s="158">
        <f>ROUND(E63*N63,2)</f>
        <v>3.6</v>
      </c>
      <c r="P63" s="158">
        <v>0</v>
      </c>
      <c r="Q63" s="158">
        <f>ROUND(E63*P63,2)</f>
        <v>0</v>
      </c>
      <c r="R63" s="159"/>
      <c r="S63" s="159" t="s">
        <v>128</v>
      </c>
      <c r="T63" s="159" t="s">
        <v>128</v>
      </c>
      <c r="U63" s="159">
        <v>0.375</v>
      </c>
      <c r="V63" s="159">
        <f>ROUND(E63*U63,2)</f>
        <v>18.75</v>
      </c>
      <c r="W63" s="159"/>
      <c r="X63" s="159" t="s">
        <v>113</v>
      </c>
      <c r="Y63" s="159" t="s">
        <v>114</v>
      </c>
      <c r="Z63" s="148"/>
      <c r="AA63" s="148"/>
      <c r="AB63" s="148"/>
      <c r="AC63" s="148"/>
      <c r="AD63" s="148"/>
      <c r="AE63" s="148"/>
      <c r="AF63" s="148"/>
      <c r="AG63" s="148" t="s">
        <v>115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2" x14ac:dyDescent="0.2">
      <c r="A64" s="155"/>
      <c r="B64" s="156"/>
      <c r="C64" s="188" t="s">
        <v>182</v>
      </c>
      <c r="D64" s="161"/>
      <c r="E64" s="162"/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134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3" x14ac:dyDescent="0.2">
      <c r="A65" s="155"/>
      <c r="B65" s="156"/>
      <c r="C65" s="188" t="s">
        <v>186</v>
      </c>
      <c r="D65" s="161"/>
      <c r="E65" s="162">
        <v>50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8"/>
      <c r="AA65" s="148"/>
      <c r="AB65" s="148"/>
      <c r="AC65" s="148"/>
      <c r="AD65" s="148"/>
      <c r="AE65" s="148"/>
      <c r="AF65" s="148"/>
      <c r="AG65" s="148" t="s">
        <v>134</v>
      </c>
      <c r="AH65" s="148">
        <v>0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72">
        <v>28</v>
      </c>
      <c r="B66" s="173" t="s">
        <v>198</v>
      </c>
      <c r="C66" s="187" t="s">
        <v>199</v>
      </c>
      <c r="D66" s="174" t="s">
        <v>144</v>
      </c>
      <c r="E66" s="175">
        <v>80</v>
      </c>
      <c r="F66" s="176"/>
      <c r="G66" s="177">
        <f>ROUND(E66*F66,2)</f>
        <v>0</v>
      </c>
      <c r="H66" s="160"/>
      <c r="I66" s="159">
        <f>ROUND(E66*H66,2)</f>
        <v>0</v>
      </c>
      <c r="J66" s="160"/>
      <c r="K66" s="159">
        <f>ROUND(E66*J66,2)</f>
        <v>0</v>
      </c>
      <c r="L66" s="159">
        <v>21</v>
      </c>
      <c r="M66" s="159">
        <f>G66*(1+L66/100)</f>
        <v>0</v>
      </c>
      <c r="N66" s="158">
        <v>6.0000000000000002E-5</v>
      </c>
      <c r="O66" s="158">
        <f>ROUND(E66*N66,2)</f>
        <v>0</v>
      </c>
      <c r="P66" s="158">
        <v>0</v>
      </c>
      <c r="Q66" s="158">
        <f>ROUND(E66*P66,2)</f>
        <v>0</v>
      </c>
      <c r="R66" s="159"/>
      <c r="S66" s="159" t="s">
        <v>128</v>
      </c>
      <c r="T66" s="159" t="s">
        <v>200</v>
      </c>
      <c r="U66" s="159">
        <v>2.5999999999999999E-2</v>
      </c>
      <c r="V66" s="159">
        <f>ROUND(E66*U66,2)</f>
        <v>2.08</v>
      </c>
      <c r="W66" s="159"/>
      <c r="X66" s="159" t="s">
        <v>113</v>
      </c>
      <c r="Y66" s="159" t="s">
        <v>157</v>
      </c>
      <c r="Z66" s="148"/>
      <c r="AA66" s="148"/>
      <c r="AB66" s="148"/>
      <c r="AC66" s="148"/>
      <c r="AD66" s="148"/>
      <c r="AE66" s="148"/>
      <c r="AF66" s="148"/>
      <c r="AG66" s="148" t="s">
        <v>115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2" x14ac:dyDescent="0.2">
      <c r="A67" s="155"/>
      <c r="B67" s="156"/>
      <c r="C67" s="188" t="s">
        <v>201</v>
      </c>
      <c r="D67" s="161"/>
      <c r="E67" s="162">
        <v>80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8"/>
      <c r="AA67" s="148"/>
      <c r="AB67" s="148"/>
      <c r="AC67" s="148"/>
      <c r="AD67" s="148"/>
      <c r="AE67" s="148"/>
      <c r="AF67" s="148"/>
      <c r="AG67" s="148" t="s">
        <v>134</v>
      </c>
      <c r="AH67" s="148">
        <v>0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ht="22.5" outlineLevel="1" x14ac:dyDescent="0.2">
      <c r="A68" s="178">
        <v>29</v>
      </c>
      <c r="B68" s="179" t="s">
        <v>202</v>
      </c>
      <c r="C68" s="186" t="s">
        <v>203</v>
      </c>
      <c r="D68" s="180" t="s">
        <v>127</v>
      </c>
      <c r="E68" s="181">
        <v>1.5</v>
      </c>
      <c r="F68" s="182"/>
      <c r="G68" s="183">
        <f>ROUND(E68*F68,2)</f>
        <v>0</v>
      </c>
      <c r="H68" s="160"/>
      <c r="I68" s="159">
        <f>ROUND(E68*H68,2)</f>
        <v>0</v>
      </c>
      <c r="J68" s="160"/>
      <c r="K68" s="159">
        <f>ROUND(E68*J68,2)</f>
        <v>0</v>
      </c>
      <c r="L68" s="159">
        <v>21</v>
      </c>
      <c r="M68" s="159">
        <f>G68*(1+L68/100)</f>
        <v>0</v>
      </c>
      <c r="N68" s="158">
        <v>0</v>
      </c>
      <c r="O68" s="158">
        <f>ROUND(E68*N68,2)</f>
        <v>0</v>
      </c>
      <c r="P68" s="158">
        <v>0</v>
      </c>
      <c r="Q68" s="158">
        <f>ROUND(E68*P68,2)</f>
        <v>0</v>
      </c>
      <c r="R68" s="159"/>
      <c r="S68" s="159" t="s">
        <v>111</v>
      </c>
      <c r="T68" s="159" t="s">
        <v>112</v>
      </c>
      <c r="U68" s="159">
        <v>0</v>
      </c>
      <c r="V68" s="159">
        <f>ROUND(E68*U68,2)</f>
        <v>0</v>
      </c>
      <c r="W68" s="159"/>
      <c r="X68" s="159" t="s">
        <v>113</v>
      </c>
      <c r="Y68" s="159" t="s">
        <v>114</v>
      </c>
      <c r="Z68" s="148"/>
      <c r="AA68" s="148"/>
      <c r="AB68" s="148"/>
      <c r="AC68" s="148"/>
      <c r="AD68" s="148"/>
      <c r="AE68" s="148"/>
      <c r="AF68" s="148"/>
      <c r="AG68" s="148" t="s">
        <v>115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 x14ac:dyDescent="0.2">
      <c r="A69" s="172">
        <v>30</v>
      </c>
      <c r="B69" s="173" t="s">
        <v>204</v>
      </c>
      <c r="C69" s="187" t="s">
        <v>205</v>
      </c>
      <c r="D69" s="174" t="s">
        <v>127</v>
      </c>
      <c r="E69" s="175">
        <v>25.2</v>
      </c>
      <c r="F69" s="176"/>
      <c r="G69" s="177">
        <f>ROUND(E69*F69,2)</f>
        <v>0</v>
      </c>
      <c r="H69" s="160"/>
      <c r="I69" s="159">
        <f>ROUND(E69*H69,2)</f>
        <v>0</v>
      </c>
      <c r="J69" s="160"/>
      <c r="K69" s="159">
        <f>ROUND(E69*J69,2)</f>
        <v>0</v>
      </c>
      <c r="L69" s="159">
        <v>21</v>
      </c>
      <c r="M69" s="159">
        <f>G69*(1+L69/100)</f>
        <v>0</v>
      </c>
      <c r="N69" s="158">
        <v>0.12966</v>
      </c>
      <c r="O69" s="158">
        <f>ROUND(E69*N69,2)</f>
        <v>3.27</v>
      </c>
      <c r="P69" s="158">
        <v>0</v>
      </c>
      <c r="Q69" s="158">
        <f>ROUND(E69*P69,2)</f>
        <v>0</v>
      </c>
      <c r="R69" s="159"/>
      <c r="S69" s="159" t="s">
        <v>111</v>
      </c>
      <c r="T69" s="159" t="s">
        <v>112</v>
      </c>
      <c r="U69" s="159">
        <v>7.1999999999999995E-2</v>
      </c>
      <c r="V69" s="159">
        <f>ROUND(E69*U69,2)</f>
        <v>1.81</v>
      </c>
      <c r="W69" s="159"/>
      <c r="X69" s="159" t="s">
        <v>113</v>
      </c>
      <c r="Y69" s="159" t="s">
        <v>157</v>
      </c>
      <c r="Z69" s="148"/>
      <c r="AA69" s="148"/>
      <c r="AB69" s="148"/>
      <c r="AC69" s="148"/>
      <c r="AD69" s="148"/>
      <c r="AE69" s="148"/>
      <c r="AF69" s="148"/>
      <c r="AG69" s="148" t="s">
        <v>115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2" x14ac:dyDescent="0.2">
      <c r="A70" s="155"/>
      <c r="B70" s="156"/>
      <c r="C70" s="188" t="s">
        <v>189</v>
      </c>
      <c r="D70" s="161"/>
      <c r="E70" s="162"/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8"/>
      <c r="AA70" s="148"/>
      <c r="AB70" s="148"/>
      <c r="AC70" s="148"/>
      <c r="AD70" s="148"/>
      <c r="AE70" s="148"/>
      <c r="AF70" s="148"/>
      <c r="AG70" s="148" t="s">
        <v>134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3" x14ac:dyDescent="0.2">
      <c r="A71" s="155"/>
      <c r="B71" s="156"/>
      <c r="C71" s="188" t="s">
        <v>190</v>
      </c>
      <c r="D71" s="161"/>
      <c r="E71" s="162">
        <v>25.2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8"/>
      <c r="AA71" s="148"/>
      <c r="AB71" s="148"/>
      <c r="AC71" s="148"/>
      <c r="AD71" s="148"/>
      <c r="AE71" s="148"/>
      <c r="AF71" s="148"/>
      <c r="AG71" s="148" t="s">
        <v>134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72">
        <v>31</v>
      </c>
      <c r="B72" s="173" t="s">
        <v>206</v>
      </c>
      <c r="C72" s="187" t="s">
        <v>207</v>
      </c>
      <c r="D72" s="174" t="s">
        <v>127</v>
      </c>
      <c r="E72" s="175">
        <v>25.2</v>
      </c>
      <c r="F72" s="176"/>
      <c r="G72" s="177">
        <f>ROUND(E72*F72,2)</f>
        <v>0</v>
      </c>
      <c r="H72" s="160"/>
      <c r="I72" s="159">
        <f>ROUND(E72*H72,2)</f>
        <v>0</v>
      </c>
      <c r="J72" s="160"/>
      <c r="K72" s="159">
        <f>ROUND(E72*J72,2)</f>
        <v>0</v>
      </c>
      <c r="L72" s="159">
        <v>21</v>
      </c>
      <c r="M72" s="159">
        <f>G72*(1+L72/100)</f>
        <v>0</v>
      </c>
      <c r="N72" s="158">
        <v>0.15559000000000001</v>
      </c>
      <c r="O72" s="158">
        <f>ROUND(E72*N72,2)</f>
        <v>3.92</v>
      </c>
      <c r="P72" s="158">
        <v>0</v>
      </c>
      <c r="Q72" s="158">
        <f>ROUND(E72*P72,2)</f>
        <v>0</v>
      </c>
      <c r="R72" s="159"/>
      <c r="S72" s="159" t="s">
        <v>111</v>
      </c>
      <c r="T72" s="159" t="s">
        <v>112</v>
      </c>
      <c r="U72" s="159">
        <v>8.2000000000000003E-2</v>
      </c>
      <c r="V72" s="159">
        <f>ROUND(E72*U72,2)</f>
        <v>2.0699999999999998</v>
      </c>
      <c r="W72" s="159"/>
      <c r="X72" s="159" t="s">
        <v>113</v>
      </c>
      <c r="Y72" s="159" t="s">
        <v>157</v>
      </c>
      <c r="Z72" s="148"/>
      <c r="AA72" s="148"/>
      <c r="AB72" s="148"/>
      <c r="AC72" s="148"/>
      <c r="AD72" s="148"/>
      <c r="AE72" s="148"/>
      <c r="AF72" s="148"/>
      <c r="AG72" s="148" t="s">
        <v>115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2" x14ac:dyDescent="0.2">
      <c r="A73" s="155"/>
      <c r="B73" s="156"/>
      <c r="C73" s="188" t="s">
        <v>189</v>
      </c>
      <c r="D73" s="161"/>
      <c r="E73" s="162"/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8"/>
      <c r="AA73" s="148"/>
      <c r="AB73" s="148"/>
      <c r="AC73" s="148"/>
      <c r="AD73" s="148"/>
      <c r="AE73" s="148"/>
      <c r="AF73" s="148"/>
      <c r="AG73" s="148" t="s">
        <v>134</v>
      </c>
      <c r="AH73" s="148">
        <v>0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3" x14ac:dyDescent="0.2">
      <c r="A74" s="155"/>
      <c r="B74" s="156"/>
      <c r="C74" s="188" t="s">
        <v>190</v>
      </c>
      <c r="D74" s="161"/>
      <c r="E74" s="162">
        <v>25.2</v>
      </c>
      <c r="F74" s="159"/>
      <c r="G74" s="159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8"/>
      <c r="AA74" s="148"/>
      <c r="AB74" s="148"/>
      <c r="AC74" s="148"/>
      <c r="AD74" s="148"/>
      <c r="AE74" s="148"/>
      <c r="AF74" s="148"/>
      <c r="AG74" s="148" t="s">
        <v>134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ht="22.5" outlineLevel="1" x14ac:dyDescent="0.2">
      <c r="A75" s="172">
        <v>32</v>
      </c>
      <c r="B75" s="173" t="s">
        <v>208</v>
      </c>
      <c r="C75" s="187" t="s">
        <v>209</v>
      </c>
      <c r="D75" s="174" t="s">
        <v>127</v>
      </c>
      <c r="E75" s="175">
        <v>52.5</v>
      </c>
      <c r="F75" s="176"/>
      <c r="G75" s="177">
        <f>ROUND(E75*F75,2)</f>
        <v>0</v>
      </c>
      <c r="H75" s="160"/>
      <c r="I75" s="159">
        <f>ROUND(E75*H75,2)</f>
        <v>0</v>
      </c>
      <c r="J75" s="160"/>
      <c r="K75" s="159">
        <f>ROUND(E75*J75,2)</f>
        <v>0</v>
      </c>
      <c r="L75" s="159">
        <v>21</v>
      </c>
      <c r="M75" s="159">
        <f>G75*(1+L75/100)</f>
        <v>0</v>
      </c>
      <c r="N75" s="158">
        <v>8.6999999999999994E-2</v>
      </c>
      <c r="O75" s="158">
        <f>ROUND(E75*N75,2)</f>
        <v>4.57</v>
      </c>
      <c r="P75" s="158">
        <v>0</v>
      </c>
      <c r="Q75" s="158">
        <f>ROUND(E75*P75,2)</f>
        <v>0</v>
      </c>
      <c r="R75" s="159" t="s">
        <v>210</v>
      </c>
      <c r="S75" s="159" t="s">
        <v>128</v>
      </c>
      <c r="T75" s="159" t="s">
        <v>128</v>
      </c>
      <c r="U75" s="159">
        <v>0</v>
      </c>
      <c r="V75" s="159">
        <f>ROUND(E75*U75,2)</f>
        <v>0</v>
      </c>
      <c r="W75" s="159"/>
      <c r="X75" s="159" t="s">
        <v>211</v>
      </c>
      <c r="Y75" s="159" t="s">
        <v>114</v>
      </c>
      <c r="Z75" s="148"/>
      <c r="AA75" s="148"/>
      <c r="AB75" s="148"/>
      <c r="AC75" s="148"/>
      <c r="AD75" s="148"/>
      <c r="AE75" s="148"/>
      <c r="AF75" s="148"/>
      <c r="AG75" s="148" t="s">
        <v>212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2" x14ac:dyDescent="0.2">
      <c r="A76" s="155"/>
      <c r="B76" s="156"/>
      <c r="C76" s="188" t="s">
        <v>182</v>
      </c>
      <c r="D76" s="161"/>
      <c r="E76" s="162"/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8"/>
      <c r="AA76" s="148"/>
      <c r="AB76" s="148"/>
      <c r="AC76" s="148"/>
      <c r="AD76" s="148"/>
      <c r="AE76" s="148"/>
      <c r="AF76" s="148"/>
      <c r="AG76" s="148" t="s">
        <v>134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 x14ac:dyDescent="0.2">
      <c r="A77" s="155"/>
      <c r="B77" s="156"/>
      <c r="C77" s="188" t="s">
        <v>213</v>
      </c>
      <c r="D77" s="161"/>
      <c r="E77" s="162">
        <v>52.5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8"/>
      <c r="AA77" s="148"/>
      <c r="AB77" s="148"/>
      <c r="AC77" s="148"/>
      <c r="AD77" s="148"/>
      <c r="AE77" s="148"/>
      <c r="AF77" s="148"/>
      <c r="AG77" s="148" t="s">
        <v>134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x14ac:dyDescent="0.2">
      <c r="A78" s="165" t="s">
        <v>106</v>
      </c>
      <c r="B78" s="166" t="s">
        <v>61</v>
      </c>
      <c r="C78" s="185" t="s">
        <v>62</v>
      </c>
      <c r="D78" s="167"/>
      <c r="E78" s="168"/>
      <c r="F78" s="169"/>
      <c r="G78" s="170">
        <f>SUMIF(AG79:AG106,"&lt;&gt;NOR",G79:G106)</f>
        <v>0</v>
      </c>
      <c r="H78" s="164"/>
      <c r="I78" s="164">
        <f>SUM(I79:I106)</f>
        <v>0</v>
      </c>
      <c r="J78" s="164"/>
      <c r="K78" s="164">
        <f>SUM(K79:K106)</f>
        <v>0</v>
      </c>
      <c r="L78" s="164"/>
      <c r="M78" s="164">
        <f>SUM(M79:M106)</f>
        <v>0</v>
      </c>
      <c r="N78" s="163"/>
      <c r="O78" s="163">
        <f>SUM(O79:O106)</f>
        <v>15.45</v>
      </c>
      <c r="P78" s="163"/>
      <c r="Q78" s="163">
        <f>SUM(Q79:Q106)</f>
        <v>0</v>
      </c>
      <c r="R78" s="164"/>
      <c r="S78" s="164"/>
      <c r="T78" s="164"/>
      <c r="U78" s="164"/>
      <c r="V78" s="164">
        <f>SUM(V79:V106)</f>
        <v>268.45999999999998</v>
      </c>
      <c r="W78" s="164"/>
      <c r="X78" s="164"/>
      <c r="Y78" s="164"/>
      <c r="AG78" t="s">
        <v>107</v>
      </c>
    </row>
    <row r="79" spans="1:60" ht="22.5" outlineLevel="1" x14ac:dyDescent="0.2">
      <c r="A79" s="172">
        <v>33</v>
      </c>
      <c r="B79" s="173" t="s">
        <v>214</v>
      </c>
      <c r="C79" s="187" t="s">
        <v>215</v>
      </c>
      <c r="D79" s="174" t="s">
        <v>127</v>
      </c>
      <c r="E79" s="175">
        <v>47.7</v>
      </c>
      <c r="F79" s="176"/>
      <c r="G79" s="177">
        <f>ROUND(E79*F79,2)</f>
        <v>0</v>
      </c>
      <c r="H79" s="160"/>
      <c r="I79" s="159">
        <f>ROUND(E79*H79,2)</f>
        <v>0</v>
      </c>
      <c r="J79" s="160"/>
      <c r="K79" s="159">
        <f>ROUND(E79*J79,2)</f>
        <v>0</v>
      </c>
      <c r="L79" s="159">
        <v>21</v>
      </c>
      <c r="M79" s="159">
        <f>G79*(1+L79/100)</f>
        <v>0</v>
      </c>
      <c r="N79" s="158">
        <v>1.9300000000000001E-3</v>
      </c>
      <c r="O79" s="158">
        <f>ROUND(E79*N79,2)</f>
        <v>0.09</v>
      </c>
      <c r="P79" s="158">
        <v>0</v>
      </c>
      <c r="Q79" s="158">
        <f>ROUND(E79*P79,2)</f>
        <v>0</v>
      </c>
      <c r="R79" s="159"/>
      <c r="S79" s="159" t="s">
        <v>128</v>
      </c>
      <c r="T79" s="159" t="s">
        <v>128</v>
      </c>
      <c r="U79" s="159">
        <v>0.2732</v>
      </c>
      <c r="V79" s="159">
        <f>ROUND(E79*U79,2)</f>
        <v>13.03</v>
      </c>
      <c r="W79" s="159"/>
      <c r="X79" s="159" t="s">
        <v>113</v>
      </c>
      <c r="Y79" s="159" t="s">
        <v>114</v>
      </c>
      <c r="Z79" s="148"/>
      <c r="AA79" s="148"/>
      <c r="AB79" s="148"/>
      <c r="AC79" s="148"/>
      <c r="AD79" s="148"/>
      <c r="AE79" s="148"/>
      <c r="AF79" s="148"/>
      <c r="AG79" s="148" t="s">
        <v>115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2">
      <c r="A80" s="155"/>
      <c r="B80" s="156"/>
      <c r="C80" s="188" t="s">
        <v>216</v>
      </c>
      <c r="D80" s="161"/>
      <c r="E80" s="162"/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8"/>
      <c r="AA80" s="148"/>
      <c r="AB80" s="148"/>
      <c r="AC80" s="148"/>
      <c r="AD80" s="148"/>
      <c r="AE80" s="148"/>
      <c r="AF80" s="148"/>
      <c r="AG80" s="148" t="s">
        <v>134</v>
      </c>
      <c r="AH80" s="148">
        <v>0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3" x14ac:dyDescent="0.2">
      <c r="A81" s="155"/>
      <c r="B81" s="156"/>
      <c r="C81" s="188" t="s">
        <v>217</v>
      </c>
      <c r="D81" s="161"/>
      <c r="E81" s="162">
        <v>27</v>
      </c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8"/>
      <c r="AA81" s="148"/>
      <c r="AB81" s="148"/>
      <c r="AC81" s="148"/>
      <c r="AD81" s="148"/>
      <c r="AE81" s="148"/>
      <c r="AF81" s="148"/>
      <c r="AG81" s="148" t="s">
        <v>134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3" x14ac:dyDescent="0.2">
      <c r="A82" s="155"/>
      <c r="B82" s="156"/>
      <c r="C82" s="188" t="s">
        <v>218</v>
      </c>
      <c r="D82" s="161"/>
      <c r="E82" s="162"/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8"/>
      <c r="AA82" s="148"/>
      <c r="AB82" s="148"/>
      <c r="AC82" s="148"/>
      <c r="AD82" s="148"/>
      <c r="AE82" s="148"/>
      <c r="AF82" s="148"/>
      <c r="AG82" s="148" t="s">
        <v>134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3" x14ac:dyDescent="0.2">
      <c r="A83" s="155"/>
      <c r="B83" s="156"/>
      <c r="C83" s="188" t="s">
        <v>219</v>
      </c>
      <c r="D83" s="161"/>
      <c r="E83" s="162">
        <v>20.7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8"/>
      <c r="AA83" s="148"/>
      <c r="AB83" s="148"/>
      <c r="AC83" s="148"/>
      <c r="AD83" s="148"/>
      <c r="AE83" s="148"/>
      <c r="AF83" s="148"/>
      <c r="AG83" s="148" t="s">
        <v>134</v>
      </c>
      <c r="AH83" s="148">
        <v>0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72">
        <v>34</v>
      </c>
      <c r="B84" s="173" t="s">
        <v>220</v>
      </c>
      <c r="C84" s="187" t="s">
        <v>221</v>
      </c>
      <c r="D84" s="174" t="s">
        <v>127</v>
      </c>
      <c r="E84" s="175">
        <v>159</v>
      </c>
      <c r="F84" s="176"/>
      <c r="G84" s="177">
        <f>ROUND(E84*F84,2)</f>
        <v>0</v>
      </c>
      <c r="H84" s="160"/>
      <c r="I84" s="159">
        <f>ROUND(E84*H84,2)</f>
        <v>0</v>
      </c>
      <c r="J84" s="160"/>
      <c r="K84" s="159">
        <f>ROUND(E84*J84,2)</f>
        <v>0</v>
      </c>
      <c r="L84" s="159">
        <v>21</v>
      </c>
      <c r="M84" s="159">
        <f>G84*(1+L84/100)</f>
        <v>0</v>
      </c>
      <c r="N84" s="158">
        <v>2.9999999999999997E-4</v>
      </c>
      <c r="O84" s="158">
        <f>ROUND(E84*N84,2)</f>
        <v>0.05</v>
      </c>
      <c r="P84" s="158">
        <v>0</v>
      </c>
      <c r="Q84" s="158">
        <f>ROUND(E84*P84,2)</f>
        <v>0</v>
      </c>
      <c r="R84" s="159"/>
      <c r="S84" s="159" t="s">
        <v>128</v>
      </c>
      <c r="T84" s="159" t="s">
        <v>128</v>
      </c>
      <c r="U84" s="159">
        <v>0.09</v>
      </c>
      <c r="V84" s="159">
        <f>ROUND(E84*U84,2)</f>
        <v>14.31</v>
      </c>
      <c r="W84" s="159"/>
      <c r="X84" s="159" t="s">
        <v>113</v>
      </c>
      <c r="Y84" s="159" t="s">
        <v>114</v>
      </c>
      <c r="Z84" s="148"/>
      <c r="AA84" s="148"/>
      <c r="AB84" s="148"/>
      <c r="AC84" s="148"/>
      <c r="AD84" s="148"/>
      <c r="AE84" s="148"/>
      <c r="AF84" s="148"/>
      <c r="AG84" s="148" t="s">
        <v>115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2" x14ac:dyDescent="0.2">
      <c r="A85" s="155"/>
      <c r="B85" s="156"/>
      <c r="C85" s="188" t="s">
        <v>222</v>
      </c>
      <c r="D85" s="161"/>
      <c r="E85" s="162"/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8"/>
      <c r="AA85" s="148"/>
      <c r="AB85" s="148"/>
      <c r="AC85" s="148"/>
      <c r="AD85" s="148"/>
      <c r="AE85" s="148"/>
      <c r="AF85" s="148"/>
      <c r="AG85" s="148" t="s">
        <v>134</v>
      </c>
      <c r="AH85" s="148">
        <v>0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3" x14ac:dyDescent="0.2">
      <c r="A86" s="155"/>
      <c r="B86" s="156"/>
      <c r="C86" s="188" t="s">
        <v>223</v>
      </c>
      <c r="D86" s="161"/>
      <c r="E86" s="162">
        <v>90</v>
      </c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8"/>
      <c r="AA86" s="148"/>
      <c r="AB86" s="148"/>
      <c r="AC86" s="148"/>
      <c r="AD86" s="148"/>
      <c r="AE86" s="148"/>
      <c r="AF86" s="148"/>
      <c r="AG86" s="148" t="s">
        <v>134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3" x14ac:dyDescent="0.2">
      <c r="A87" s="155"/>
      <c r="B87" s="156"/>
      <c r="C87" s="188" t="s">
        <v>224</v>
      </c>
      <c r="D87" s="161"/>
      <c r="E87" s="162"/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8"/>
      <c r="AA87" s="148"/>
      <c r="AB87" s="148"/>
      <c r="AC87" s="148"/>
      <c r="AD87" s="148"/>
      <c r="AE87" s="148"/>
      <c r="AF87" s="148"/>
      <c r="AG87" s="148" t="s">
        <v>134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3" x14ac:dyDescent="0.2">
      <c r="A88" s="155"/>
      <c r="B88" s="156"/>
      <c r="C88" s="188" t="s">
        <v>225</v>
      </c>
      <c r="D88" s="161"/>
      <c r="E88" s="162">
        <v>69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134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ht="22.5" outlineLevel="1" x14ac:dyDescent="0.2">
      <c r="A89" s="172">
        <v>35</v>
      </c>
      <c r="B89" s="173" t="s">
        <v>226</v>
      </c>
      <c r="C89" s="187" t="s">
        <v>227</v>
      </c>
      <c r="D89" s="174" t="s">
        <v>127</v>
      </c>
      <c r="E89" s="175">
        <v>159</v>
      </c>
      <c r="F89" s="176"/>
      <c r="G89" s="177">
        <f>ROUND(E89*F89,2)</f>
        <v>0</v>
      </c>
      <c r="H89" s="160"/>
      <c r="I89" s="159">
        <f>ROUND(E89*H89,2)</f>
        <v>0</v>
      </c>
      <c r="J89" s="160"/>
      <c r="K89" s="159">
        <f>ROUND(E89*J89,2)</f>
        <v>0</v>
      </c>
      <c r="L89" s="159">
        <v>21</v>
      </c>
      <c r="M89" s="159">
        <f>G89*(1+L89/100)</f>
        <v>0</v>
      </c>
      <c r="N89" s="158">
        <v>3.1099999999999999E-2</v>
      </c>
      <c r="O89" s="158">
        <f>ROUND(E89*N89,2)</f>
        <v>4.9400000000000004</v>
      </c>
      <c r="P89" s="158">
        <v>0</v>
      </c>
      <c r="Q89" s="158">
        <f>ROUND(E89*P89,2)</f>
        <v>0</v>
      </c>
      <c r="R89" s="159"/>
      <c r="S89" s="159" t="s">
        <v>128</v>
      </c>
      <c r="T89" s="159" t="s">
        <v>128</v>
      </c>
      <c r="U89" s="159">
        <v>0.49</v>
      </c>
      <c r="V89" s="159">
        <f>ROUND(E89*U89,2)</f>
        <v>77.91</v>
      </c>
      <c r="W89" s="159"/>
      <c r="X89" s="159" t="s">
        <v>113</v>
      </c>
      <c r="Y89" s="159" t="s">
        <v>114</v>
      </c>
      <c r="Z89" s="148"/>
      <c r="AA89" s="148"/>
      <c r="AB89" s="148"/>
      <c r="AC89" s="148"/>
      <c r="AD89" s="148"/>
      <c r="AE89" s="148"/>
      <c r="AF89" s="148"/>
      <c r="AG89" s="148" t="s">
        <v>115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2" x14ac:dyDescent="0.2">
      <c r="A90" s="155"/>
      <c r="B90" s="156"/>
      <c r="C90" s="188" t="s">
        <v>222</v>
      </c>
      <c r="D90" s="161"/>
      <c r="E90" s="162"/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8"/>
      <c r="AA90" s="148"/>
      <c r="AB90" s="148"/>
      <c r="AC90" s="148"/>
      <c r="AD90" s="148"/>
      <c r="AE90" s="148"/>
      <c r="AF90" s="148"/>
      <c r="AG90" s="148" t="s">
        <v>134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3" x14ac:dyDescent="0.2">
      <c r="A91" s="155"/>
      <c r="B91" s="156"/>
      <c r="C91" s="188" t="s">
        <v>223</v>
      </c>
      <c r="D91" s="161"/>
      <c r="E91" s="162">
        <v>90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134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">
      <c r="A92" s="155"/>
      <c r="B92" s="156"/>
      <c r="C92" s="188" t="s">
        <v>224</v>
      </c>
      <c r="D92" s="161"/>
      <c r="E92" s="162"/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134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">
      <c r="A93" s="155"/>
      <c r="B93" s="156"/>
      <c r="C93" s="188" t="s">
        <v>225</v>
      </c>
      <c r="D93" s="161"/>
      <c r="E93" s="162">
        <v>69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8"/>
      <c r="AA93" s="148"/>
      <c r="AB93" s="148"/>
      <c r="AC93" s="148"/>
      <c r="AD93" s="148"/>
      <c r="AE93" s="148"/>
      <c r="AF93" s="148"/>
      <c r="AG93" s="148" t="s">
        <v>134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2">
      <c r="A94" s="172">
        <v>36</v>
      </c>
      <c r="B94" s="173" t="s">
        <v>228</v>
      </c>
      <c r="C94" s="187" t="s">
        <v>229</v>
      </c>
      <c r="D94" s="174" t="s">
        <v>127</v>
      </c>
      <c r="E94" s="175">
        <v>159</v>
      </c>
      <c r="F94" s="176"/>
      <c r="G94" s="177">
        <f>ROUND(E94*F94,2)</f>
        <v>0</v>
      </c>
      <c r="H94" s="160"/>
      <c r="I94" s="159">
        <f>ROUND(E94*H94,2)</f>
        <v>0</v>
      </c>
      <c r="J94" s="160"/>
      <c r="K94" s="159">
        <f>ROUND(E94*J94,2)</f>
        <v>0</v>
      </c>
      <c r="L94" s="159">
        <v>21</v>
      </c>
      <c r="M94" s="159">
        <f>G94*(1+L94/100)</f>
        <v>0</v>
      </c>
      <c r="N94" s="158">
        <v>2.0000000000000002E-5</v>
      </c>
      <c r="O94" s="158">
        <f>ROUND(E94*N94,2)</f>
        <v>0</v>
      </c>
      <c r="P94" s="158">
        <v>0</v>
      </c>
      <c r="Q94" s="158">
        <f>ROUND(E94*P94,2)</f>
        <v>0</v>
      </c>
      <c r="R94" s="159"/>
      <c r="S94" s="159" t="s">
        <v>111</v>
      </c>
      <c r="T94" s="159" t="s">
        <v>200</v>
      </c>
      <c r="U94" s="159">
        <v>0.32</v>
      </c>
      <c r="V94" s="159">
        <f>ROUND(E94*U94,2)</f>
        <v>50.88</v>
      </c>
      <c r="W94" s="159"/>
      <c r="X94" s="159" t="s">
        <v>113</v>
      </c>
      <c r="Y94" s="159" t="s">
        <v>114</v>
      </c>
      <c r="Z94" s="148"/>
      <c r="AA94" s="148"/>
      <c r="AB94" s="148"/>
      <c r="AC94" s="148"/>
      <c r="AD94" s="148"/>
      <c r="AE94" s="148"/>
      <c r="AF94" s="148"/>
      <c r="AG94" s="148" t="s">
        <v>115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2" x14ac:dyDescent="0.2">
      <c r="A95" s="155"/>
      <c r="B95" s="156"/>
      <c r="C95" s="188" t="s">
        <v>222</v>
      </c>
      <c r="D95" s="161"/>
      <c r="E95" s="162"/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8"/>
      <c r="AA95" s="148"/>
      <c r="AB95" s="148"/>
      <c r="AC95" s="148"/>
      <c r="AD95" s="148"/>
      <c r="AE95" s="148"/>
      <c r="AF95" s="148"/>
      <c r="AG95" s="148" t="s">
        <v>134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3" x14ac:dyDescent="0.2">
      <c r="A96" s="155"/>
      <c r="B96" s="156"/>
      <c r="C96" s="188" t="s">
        <v>223</v>
      </c>
      <c r="D96" s="161"/>
      <c r="E96" s="162">
        <v>90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8"/>
      <c r="AA96" s="148"/>
      <c r="AB96" s="148"/>
      <c r="AC96" s="148"/>
      <c r="AD96" s="148"/>
      <c r="AE96" s="148"/>
      <c r="AF96" s="148"/>
      <c r="AG96" s="148" t="s">
        <v>134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3" x14ac:dyDescent="0.2">
      <c r="A97" s="155"/>
      <c r="B97" s="156"/>
      <c r="C97" s="188" t="s">
        <v>224</v>
      </c>
      <c r="D97" s="161"/>
      <c r="E97" s="162"/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8"/>
      <c r="AA97" s="148"/>
      <c r="AB97" s="148"/>
      <c r="AC97" s="148"/>
      <c r="AD97" s="148"/>
      <c r="AE97" s="148"/>
      <c r="AF97" s="148"/>
      <c r="AG97" s="148" t="s">
        <v>134</v>
      </c>
      <c r="AH97" s="148">
        <v>0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3" x14ac:dyDescent="0.2">
      <c r="A98" s="155"/>
      <c r="B98" s="156"/>
      <c r="C98" s="188" t="s">
        <v>225</v>
      </c>
      <c r="D98" s="161"/>
      <c r="E98" s="162">
        <v>69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8"/>
      <c r="AA98" s="148"/>
      <c r="AB98" s="148"/>
      <c r="AC98" s="148"/>
      <c r="AD98" s="148"/>
      <c r="AE98" s="148"/>
      <c r="AF98" s="148"/>
      <c r="AG98" s="148" t="s">
        <v>134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ht="22.5" outlineLevel="1" x14ac:dyDescent="0.2">
      <c r="A99" s="172">
        <v>37</v>
      </c>
      <c r="B99" s="173" t="s">
        <v>230</v>
      </c>
      <c r="C99" s="187" t="s">
        <v>231</v>
      </c>
      <c r="D99" s="174" t="s">
        <v>127</v>
      </c>
      <c r="E99" s="175">
        <v>159</v>
      </c>
      <c r="F99" s="176"/>
      <c r="G99" s="177">
        <f>ROUND(E99*F99,2)</f>
        <v>0</v>
      </c>
      <c r="H99" s="160"/>
      <c r="I99" s="159">
        <f>ROUND(E99*H99,2)</f>
        <v>0</v>
      </c>
      <c r="J99" s="160"/>
      <c r="K99" s="159">
        <f>ROUND(E99*J99,2)</f>
        <v>0</v>
      </c>
      <c r="L99" s="159">
        <v>21</v>
      </c>
      <c r="M99" s="159">
        <f>G99*(1+L99/100)</f>
        <v>0</v>
      </c>
      <c r="N99" s="158">
        <v>0</v>
      </c>
      <c r="O99" s="158">
        <f>ROUND(E99*N99,2)</f>
        <v>0</v>
      </c>
      <c r="P99" s="158">
        <v>0</v>
      </c>
      <c r="Q99" s="158">
        <f>ROUND(E99*P99,2)</f>
        <v>0</v>
      </c>
      <c r="R99" s="159"/>
      <c r="S99" s="159" t="s">
        <v>111</v>
      </c>
      <c r="T99" s="159" t="s">
        <v>112</v>
      </c>
      <c r="U99" s="159">
        <v>0.52600000000000002</v>
      </c>
      <c r="V99" s="159">
        <f>ROUND(E99*U99,2)</f>
        <v>83.63</v>
      </c>
      <c r="W99" s="159"/>
      <c r="X99" s="159" t="s">
        <v>113</v>
      </c>
      <c r="Y99" s="159" t="s">
        <v>114</v>
      </c>
      <c r="Z99" s="148"/>
      <c r="AA99" s="148"/>
      <c r="AB99" s="148"/>
      <c r="AC99" s="148"/>
      <c r="AD99" s="148"/>
      <c r="AE99" s="148"/>
      <c r="AF99" s="148"/>
      <c r="AG99" s="148" t="s">
        <v>115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2" x14ac:dyDescent="0.2">
      <c r="A100" s="155"/>
      <c r="B100" s="156"/>
      <c r="C100" s="188" t="s">
        <v>222</v>
      </c>
      <c r="D100" s="161"/>
      <c r="E100" s="162"/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8"/>
      <c r="AA100" s="148"/>
      <c r="AB100" s="148"/>
      <c r="AC100" s="148"/>
      <c r="AD100" s="148"/>
      <c r="AE100" s="148"/>
      <c r="AF100" s="148"/>
      <c r="AG100" s="148" t="s">
        <v>134</v>
      </c>
      <c r="AH100" s="148">
        <v>0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3" x14ac:dyDescent="0.2">
      <c r="A101" s="155"/>
      <c r="B101" s="156"/>
      <c r="C101" s="188" t="s">
        <v>223</v>
      </c>
      <c r="D101" s="161"/>
      <c r="E101" s="162">
        <v>90</v>
      </c>
      <c r="F101" s="159"/>
      <c r="G101" s="159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8"/>
      <c r="AA101" s="148"/>
      <c r="AB101" s="148"/>
      <c r="AC101" s="148"/>
      <c r="AD101" s="148"/>
      <c r="AE101" s="148"/>
      <c r="AF101" s="148"/>
      <c r="AG101" s="148" t="s">
        <v>134</v>
      </c>
      <c r="AH101" s="148">
        <v>0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">
      <c r="A102" s="155"/>
      <c r="B102" s="156"/>
      <c r="C102" s="188" t="s">
        <v>224</v>
      </c>
      <c r="D102" s="161"/>
      <c r="E102" s="162"/>
      <c r="F102" s="159"/>
      <c r="G102" s="159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8"/>
      <c r="AA102" s="148"/>
      <c r="AB102" s="148"/>
      <c r="AC102" s="148"/>
      <c r="AD102" s="148"/>
      <c r="AE102" s="148"/>
      <c r="AF102" s="148"/>
      <c r="AG102" s="148" t="s">
        <v>134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">
      <c r="A103" s="155"/>
      <c r="B103" s="156"/>
      <c r="C103" s="188" t="s">
        <v>225</v>
      </c>
      <c r="D103" s="161"/>
      <c r="E103" s="162">
        <v>69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134</v>
      </c>
      <c r="AH103" s="148">
        <v>0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ht="22.5" outlineLevel="1" x14ac:dyDescent="0.2">
      <c r="A104" s="172">
        <v>38</v>
      </c>
      <c r="B104" s="173" t="s">
        <v>232</v>
      </c>
      <c r="C104" s="187" t="s">
        <v>233</v>
      </c>
      <c r="D104" s="174" t="s">
        <v>127</v>
      </c>
      <c r="E104" s="175">
        <v>50</v>
      </c>
      <c r="F104" s="176"/>
      <c r="G104" s="177">
        <f>ROUND(E104*F104,2)</f>
        <v>0</v>
      </c>
      <c r="H104" s="160"/>
      <c r="I104" s="159">
        <f>ROUND(E104*H104,2)</f>
        <v>0</v>
      </c>
      <c r="J104" s="160"/>
      <c r="K104" s="159">
        <f>ROUND(E104*J104,2)</f>
        <v>0</v>
      </c>
      <c r="L104" s="159">
        <v>21</v>
      </c>
      <c r="M104" s="159">
        <f>G104*(1+L104/100)</f>
        <v>0</v>
      </c>
      <c r="N104" s="158">
        <v>0.20734</v>
      </c>
      <c r="O104" s="158">
        <f>ROUND(E104*N104,2)</f>
        <v>10.37</v>
      </c>
      <c r="P104" s="158">
        <v>0</v>
      </c>
      <c r="Q104" s="158">
        <f>ROUND(E104*P104,2)</f>
        <v>0</v>
      </c>
      <c r="R104" s="159"/>
      <c r="S104" s="159" t="s">
        <v>111</v>
      </c>
      <c r="T104" s="159" t="s">
        <v>200</v>
      </c>
      <c r="U104" s="159">
        <v>0.57393000000000005</v>
      </c>
      <c r="V104" s="159">
        <f>ROUND(E104*U104,2)</f>
        <v>28.7</v>
      </c>
      <c r="W104" s="159"/>
      <c r="X104" s="159" t="s">
        <v>167</v>
      </c>
      <c r="Y104" s="159" t="s">
        <v>114</v>
      </c>
      <c r="Z104" s="148"/>
      <c r="AA104" s="148"/>
      <c r="AB104" s="148"/>
      <c r="AC104" s="148"/>
      <c r="AD104" s="148"/>
      <c r="AE104" s="148"/>
      <c r="AF104" s="148"/>
      <c r="AG104" s="148" t="s">
        <v>168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2" x14ac:dyDescent="0.2">
      <c r="A105" s="155"/>
      <c r="B105" s="156"/>
      <c r="C105" s="188" t="s">
        <v>182</v>
      </c>
      <c r="D105" s="161"/>
      <c r="E105" s="162"/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8"/>
      <c r="AA105" s="148"/>
      <c r="AB105" s="148"/>
      <c r="AC105" s="148"/>
      <c r="AD105" s="148"/>
      <c r="AE105" s="148"/>
      <c r="AF105" s="148"/>
      <c r="AG105" s="148" t="s">
        <v>134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3" x14ac:dyDescent="0.2">
      <c r="A106" s="155"/>
      <c r="B106" s="156"/>
      <c r="C106" s="188" t="s">
        <v>186</v>
      </c>
      <c r="D106" s="161"/>
      <c r="E106" s="162">
        <v>50</v>
      </c>
      <c r="F106" s="159"/>
      <c r="G106" s="159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8"/>
      <c r="AA106" s="148"/>
      <c r="AB106" s="148"/>
      <c r="AC106" s="148"/>
      <c r="AD106" s="148"/>
      <c r="AE106" s="148"/>
      <c r="AF106" s="148"/>
      <c r="AG106" s="148" t="s">
        <v>134</v>
      </c>
      <c r="AH106" s="148">
        <v>0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x14ac:dyDescent="0.2">
      <c r="A107" s="165" t="s">
        <v>106</v>
      </c>
      <c r="B107" s="166" t="s">
        <v>63</v>
      </c>
      <c r="C107" s="185" t="s">
        <v>64</v>
      </c>
      <c r="D107" s="167"/>
      <c r="E107" s="168"/>
      <c r="F107" s="169"/>
      <c r="G107" s="170">
        <f>SUMIF(AG108:AG109,"&lt;&gt;NOR",G108:G109)</f>
        <v>0</v>
      </c>
      <c r="H107" s="164"/>
      <c r="I107" s="164">
        <f>SUM(I108:I109)</f>
        <v>0</v>
      </c>
      <c r="J107" s="164"/>
      <c r="K107" s="164">
        <f>SUM(K108:K109)</f>
        <v>0</v>
      </c>
      <c r="L107" s="164"/>
      <c r="M107" s="164">
        <f>SUM(M108:M109)</f>
        <v>0</v>
      </c>
      <c r="N107" s="163"/>
      <c r="O107" s="163">
        <f>SUM(O108:O109)</f>
        <v>0</v>
      </c>
      <c r="P107" s="163"/>
      <c r="Q107" s="163">
        <f>SUM(Q108:Q109)</f>
        <v>0</v>
      </c>
      <c r="R107" s="164"/>
      <c r="S107" s="164"/>
      <c r="T107" s="164"/>
      <c r="U107" s="164"/>
      <c r="V107" s="164">
        <f>SUM(V108:V109)</f>
        <v>3.5</v>
      </c>
      <c r="W107" s="164"/>
      <c r="X107" s="164"/>
      <c r="Y107" s="164"/>
      <c r="AG107" t="s">
        <v>107</v>
      </c>
    </row>
    <row r="108" spans="1:60" outlineLevel="1" x14ac:dyDescent="0.2">
      <c r="A108" s="172">
        <v>39</v>
      </c>
      <c r="B108" s="173" t="s">
        <v>234</v>
      </c>
      <c r="C108" s="187" t="s">
        <v>235</v>
      </c>
      <c r="D108" s="174" t="s">
        <v>144</v>
      </c>
      <c r="E108" s="175">
        <v>31.8</v>
      </c>
      <c r="F108" s="176"/>
      <c r="G108" s="177">
        <f>ROUND(E108*F108,2)</f>
        <v>0</v>
      </c>
      <c r="H108" s="160"/>
      <c r="I108" s="159">
        <f>ROUND(E108*H108,2)</f>
        <v>0</v>
      </c>
      <c r="J108" s="160"/>
      <c r="K108" s="159">
        <f>ROUND(E108*J108,2)</f>
        <v>0</v>
      </c>
      <c r="L108" s="159">
        <v>21</v>
      </c>
      <c r="M108" s="159">
        <f>G108*(1+L108/100)</f>
        <v>0</v>
      </c>
      <c r="N108" s="158">
        <v>0</v>
      </c>
      <c r="O108" s="158">
        <f>ROUND(E108*N108,2)</f>
        <v>0</v>
      </c>
      <c r="P108" s="158">
        <v>0</v>
      </c>
      <c r="Q108" s="158">
        <f>ROUND(E108*P108,2)</f>
        <v>0</v>
      </c>
      <c r="R108" s="159"/>
      <c r="S108" s="159" t="s">
        <v>128</v>
      </c>
      <c r="T108" s="159" t="s">
        <v>128</v>
      </c>
      <c r="U108" s="159">
        <v>0.11</v>
      </c>
      <c r="V108" s="159">
        <f>ROUND(E108*U108,2)</f>
        <v>3.5</v>
      </c>
      <c r="W108" s="159"/>
      <c r="X108" s="159" t="s">
        <v>113</v>
      </c>
      <c r="Y108" s="159" t="s">
        <v>114</v>
      </c>
      <c r="Z108" s="148"/>
      <c r="AA108" s="148"/>
      <c r="AB108" s="148"/>
      <c r="AC108" s="148"/>
      <c r="AD108" s="148"/>
      <c r="AE108" s="148"/>
      <c r="AF108" s="148"/>
      <c r="AG108" s="148" t="s">
        <v>115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2" x14ac:dyDescent="0.2">
      <c r="A109" s="155"/>
      <c r="B109" s="156"/>
      <c r="C109" s="188" t="s">
        <v>236</v>
      </c>
      <c r="D109" s="161"/>
      <c r="E109" s="162">
        <v>31.8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8"/>
      <c r="AA109" s="148"/>
      <c r="AB109" s="148"/>
      <c r="AC109" s="148"/>
      <c r="AD109" s="148"/>
      <c r="AE109" s="148"/>
      <c r="AF109" s="148"/>
      <c r="AG109" s="148" t="s">
        <v>134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x14ac:dyDescent="0.2">
      <c r="A110" s="165" t="s">
        <v>106</v>
      </c>
      <c r="B110" s="166" t="s">
        <v>65</v>
      </c>
      <c r="C110" s="185" t="s">
        <v>66</v>
      </c>
      <c r="D110" s="167"/>
      <c r="E110" s="168"/>
      <c r="F110" s="169"/>
      <c r="G110" s="170">
        <f>SUMIF(AG111:AG113,"&lt;&gt;NOR",G111:G113)</f>
        <v>0</v>
      </c>
      <c r="H110" s="164"/>
      <c r="I110" s="164">
        <f>SUM(I111:I113)</f>
        <v>0</v>
      </c>
      <c r="J110" s="164"/>
      <c r="K110" s="164">
        <f>SUM(K111:K113)</f>
        <v>0</v>
      </c>
      <c r="L110" s="164"/>
      <c r="M110" s="164">
        <f>SUM(M111:M113)</f>
        <v>0</v>
      </c>
      <c r="N110" s="163"/>
      <c r="O110" s="163">
        <f>SUM(O111:O113)</f>
        <v>0.03</v>
      </c>
      <c r="P110" s="163"/>
      <c r="Q110" s="163">
        <f>SUM(Q111:Q113)</f>
        <v>8.51</v>
      </c>
      <c r="R110" s="164"/>
      <c r="S110" s="164"/>
      <c r="T110" s="164"/>
      <c r="U110" s="164"/>
      <c r="V110" s="164">
        <f>SUM(V111:V113)</f>
        <v>30.28</v>
      </c>
      <c r="W110" s="164"/>
      <c r="X110" s="164"/>
      <c r="Y110" s="164"/>
      <c r="AG110" t="s">
        <v>107</v>
      </c>
    </row>
    <row r="111" spans="1:60" outlineLevel="1" x14ac:dyDescent="0.2">
      <c r="A111" s="172">
        <v>40</v>
      </c>
      <c r="B111" s="173" t="s">
        <v>237</v>
      </c>
      <c r="C111" s="187" t="s">
        <v>238</v>
      </c>
      <c r="D111" s="174" t="s">
        <v>147</v>
      </c>
      <c r="E111" s="175">
        <v>4.05</v>
      </c>
      <c r="F111" s="176"/>
      <c r="G111" s="177">
        <f>ROUND(E111*F111,2)</f>
        <v>0</v>
      </c>
      <c r="H111" s="160"/>
      <c r="I111" s="159">
        <f>ROUND(E111*H111,2)</f>
        <v>0</v>
      </c>
      <c r="J111" s="160"/>
      <c r="K111" s="159">
        <f>ROUND(E111*J111,2)</f>
        <v>0</v>
      </c>
      <c r="L111" s="159">
        <v>21</v>
      </c>
      <c r="M111" s="159">
        <f>G111*(1+L111/100)</f>
        <v>0</v>
      </c>
      <c r="N111" s="158">
        <v>7.4099999999999999E-3</v>
      </c>
      <c r="O111" s="158">
        <f>ROUND(E111*N111,2)</f>
        <v>0.03</v>
      </c>
      <c r="P111" s="158">
        <v>2.1</v>
      </c>
      <c r="Q111" s="158">
        <f>ROUND(E111*P111,2)</f>
        <v>8.51</v>
      </c>
      <c r="R111" s="159"/>
      <c r="S111" s="159" t="s">
        <v>128</v>
      </c>
      <c r="T111" s="159" t="s">
        <v>128</v>
      </c>
      <c r="U111" s="159">
        <v>7.476</v>
      </c>
      <c r="V111" s="159">
        <f>ROUND(E111*U111,2)</f>
        <v>30.28</v>
      </c>
      <c r="W111" s="159"/>
      <c r="X111" s="159" t="s">
        <v>113</v>
      </c>
      <c r="Y111" s="159" t="s">
        <v>114</v>
      </c>
      <c r="Z111" s="148"/>
      <c r="AA111" s="148"/>
      <c r="AB111" s="148"/>
      <c r="AC111" s="148"/>
      <c r="AD111" s="148"/>
      <c r="AE111" s="148"/>
      <c r="AF111" s="148"/>
      <c r="AG111" s="148" t="s">
        <v>115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2" x14ac:dyDescent="0.2">
      <c r="A112" s="155"/>
      <c r="B112" s="156"/>
      <c r="C112" s="188" t="s">
        <v>138</v>
      </c>
      <c r="D112" s="161"/>
      <c r="E112" s="162"/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8"/>
      <c r="AA112" s="148"/>
      <c r="AB112" s="148"/>
      <c r="AC112" s="148"/>
      <c r="AD112" s="148"/>
      <c r="AE112" s="148"/>
      <c r="AF112" s="148"/>
      <c r="AG112" s="148" t="s">
        <v>134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">
      <c r="A113" s="155"/>
      <c r="B113" s="156"/>
      <c r="C113" s="188" t="s">
        <v>239</v>
      </c>
      <c r="D113" s="161"/>
      <c r="E113" s="162">
        <v>4.05</v>
      </c>
      <c r="F113" s="159"/>
      <c r="G113" s="159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59"/>
      <c r="Z113" s="148"/>
      <c r="AA113" s="148"/>
      <c r="AB113" s="148"/>
      <c r="AC113" s="148"/>
      <c r="AD113" s="148"/>
      <c r="AE113" s="148"/>
      <c r="AF113" s="148"/>
      <c r="AG113" s="148" t="s">
        <v>134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x14ac:dyDescent="0.2">
      <c r="A114" s="165" t="s">
        <v>106</v>
      </c>
      <c r="B114" s="166" t="s">
        <v>67</v>
      </c>
      <c r="C114" s="185" t="s">
        <v>68</v>
      </c>
      <c r="D114" s="167"/>
      <c r="E114" s="168"/>
      <c r="F114" s="169"/>
      <c r="G114" s="170">
        <f>SUMIF(AG115:AG115,"&lt;&gt;NOR",G115:G115)</f>
        <v>0</v>
      </c>
      <c r="H114" s="164"/>
      <c r="I114" s="164">
        <f>SUM(I115:I115)</f>
        <v>0</v>
      </c>
      <c r="J114" s="164"/>
      <c r="K114" s="164">
        <f>SUM(K115:K115)</f>
        <v>0</v>
      </c>
      <c r="L114" s="164"/>
      <c r="M114" s="164">
        <f>SUM(M115:M115)</f>
        <v>0</v>
      </c>
      <c r="N114" s="163"/>
      <c r="O114" s="163">
        <f>SUM(O115:O115)</f>
        <v>0</v>
      </c>
      <c r="P114" s="163"/>
      <c r="Q114" s="163">
        <f>SUM(Q115:Q115)</f>
        <v>0</v>
      </c>
      <c r="R114" s="164"/>
      <c r="S114" s="164"/>
      <c r="T114" s="164"/>
      <c r="U114" s="164"/>
      <c r="V114" s="164">
        <f>SUM(V115:V115)</f>
        <v>19.71</v>
      </c>
      <c r="W114" s="164"/>
      <c r="X114" s="164"/>
      <c r="Y114" s="164"/>
      <c r="AG114" t="s">
        <v>107</v>
      </c>
    </row>
    <row r="115" spans="1:60" outlineLevel="1" x14ac:dyDescent="0.2">
      <c r="A115" s="178">
        <v>41</v>
      </c>
      <c r="B115" s="179" t="s">
        <v>240</v>
      </c>
      <c r="C115" s="186" t="s">
        <v>241</v>
      </c>
      <c r="D115" s="180" t="s">
        <v>242</v>
      </c>
      <c r="E115" s="181">
        <v>59.376150000000003</v>
      </c>
      <c r="F115" s="182"/>
      <c r="G115" s="183">
        <f>ROUND(E115*F115,2)</f>
        <v>0</v>
      </c>
      <c r="H115" s="160"/>
      <c r="I115" s="159">
        <f>ROUND(E115*H115,2)</f>
        <v>0</v>
      </c>
      <c r="J115" s="160"/>
      <c r="K115" s="159">
        <f>ROUND(E115*J115,2)</f>
        <v>0</v>
      </c>
      <c r="L115" s="159">
        <v>21</v>
      </c>
      <c r="M115" s="159">
        <f>G115*(1+L115/100)</f>
        <v>0</v>
      </c>
      <c r="N115" s="158">
        <v>0</v>
      </c>
      <c r="O115" s="158">
        <f>ROUND(E115*N115,2)</f>
        <v>0</v>
      </c>
      <c r="P115" s="158">
        <v>0</v>
      </c>
      <c r="Q115" s="158">
        <f>ROUND(E115*P115,2)</f>
        <v>0</v>
      </c>
      <c r="R115" s="159"/>
      <c r="S115" s="159" t="s">
        <v>128</v>
      </c>
      <c r="T115" s="159" t="s">
        <v>128</v>
      </c>
      <c r="U115" s="159">
        <v>0.33200000000000002</v>
      </c>
      <c r="V115" s="159">
        <f>ROUND(E115*U115,2)</f>
        <v>19.71</v>
      </c>
      <c r="W115" s="159"/>
      <c r="X115" s="159" t="s">
        <v>243</v>
      </c>
      <c r="Y115" s="159" t="s">
        <v>114</v>
      </c>
      <c r="Z115" s="148"/>
      <c r="AA115" s="148"/>
      <c r="AB115" s="148"/>
      <c r="AC115" s="148"/>
      <c r="AD115" s="148"/>
      <c r="AE115" s="148"/>
      <c r="AF115" s="148"/>
      <c r="AG115" s="148" t="s">
        <v>244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x14ac:dyDescent="0.2">
      <c r="A116" s="165" t="s">
        <v>106</v>
      </c>
      <c r="B116" s="166" t="s">
        <v>69</v>
      </c>
      <c r="C116" s="185" t="s">
        <v>70</v>
      </c>
      <c r="D116" s="167"/>
      <c r="E116" s="168"/>
      <c r="F116" s="169"/>
      <c r="G116" s="170">
        <f>SUMIF(AG117:AG122,"&lt;&gt;NOR",G117:G122)</f>
        <v>0</v>
      </c>
      <c r="H116" s="164"/>
      <c r="I116" s="164">
        <f>SUM(I117:I122)</f>
        <v>0</v>
      </c>
      <c r="J116" s="164"/>
      <c r="K116" s="164">
        <f>SUM(K117:K122)</f>
        <v>0</v>
      </c>
      <c r="L116" s="164"/>
      <c r="M116" s="164">
        <f>SUM(M117:M122)</f>
        <v>0</v>
      </c>
      <c r="N116" s="163"/>
      <c r="O116" s="163">
        <f>SUM(O117:O122)</f>
        <v>0.34</v>
      </c>
      <c r="P116" s="163"/>
      <c r="Q116" s="163">
        <f>SUM(Q117:Q122)</f>
        <v>0.22</v>
      </c>
      <c r="R116" s="164"/>
      <c r="S116" s="164"/>
      <c r="T116" s="164"/>
      <c r="U116" s="164"/>
      <c r="V116" s="164">
        <f>SUM(V117:V122)</f>
        <v>17.84</v>
      </c>
      <c r="W116" s="164"/>
      <c r="X116" s="164"/>
      <c r="Y116" s="164"/>
      <c r="AG116" t="s">
        <v>107</v>
      </c>
    </row>
    <row r="117" spans="1:60" ht="22.5" outlineLevel="1" x14ac:dyDescent="0.2">
      <c r="A117" s="172">
        <v>42</v>
      </c>
      <c r="B117" s="173" t="s">
        <v>245</v>
      </c>
      <c r="C117" s="187" t="s">
        <v>246</v>
      </c>
      <c r="D117" s="174" t="s">
        <v>127</v>
      </c>
      <c r="E117" s="175">
        <v>45</v>
      </c>
      <c r="F117" s="176"/>
      <c r="G117" s="177">
        <f>ROUND(E117*F117,2)</f>
        <v>0</v>
      </c>
      <c r="H117" s="160"/>
      <c r="I117" s="159">
        <f>ROUND(E117*H117,2)</f>
        <v>0</v>
      </c>
      <c r="J117" s="160"/>
      <c r="K117" s="159">
        <f>ROUND(E117*J117,2)</f>
        <v>0</v>
      </c>
      <c r="L117" s="159">
        <v>21</v>
      </c>
      <c r="M117" s="159">
        <f>G117*(1+L117/100)</f>
        <v>0</v>
      </c>
      <c r="N117" s="158">
        <v>0</v>
      </c>
      <c r="O117" s="158">
        <f>ROUND(E117*N117,2)</f>
        <v>0</v>
      </c>
      <c r="P117" s="158">
        <v>4.8700000000000002E-3</v>
      </c>
      <c r="Q117" s="158">
        <f>ROUND(E117*P117,2)</f>
        <v>0.22</v>
      </c>
      <c r="R117" s="159"/>
      <c r="S117" s="159" t="s">
        <v>128</v>
      </c>
      <c r="T117" s="159" t="s">
        <v>128</v>
      </c>
      <c r="U117" s="159">
        <v>4.1000000000000002E-2</v>
      </c>
      <c r="V117" s="159">
        <f>ROUND(E117*U117,2)</f>
        <v>1.85</v>
      </c>
      <c r="W117" s="159"/>
      <c r="X117" s="159" t="s">
        <v>113</v>
      </c>
      <c r="Y117" s="159" t="s">
        <v>114</v>
      </c>
      <c r="Z117" s="148"/>
      <c r="AA117" s="148"/>
      <c r="AB117" s="148"/>
      <c r="AC117" s="148"/>
      <c r="AD117" s="148"/>
      <c r="AE117" s="148"/>
      <c r="AF117" s="148"/>
      <c r="AG117" s="148" t="s">
        <v>115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2" x14ac:dyDescent="0.2">
      <c r="A118" s="155"/>
      <c r="B118" s="156"/>
      <c r="C118" s="188" t="s">
        <v>138</v>
      </c>
      <c r="D118" s="161"/>
      <c r="E118" s="162"/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8"/>
      <c r="AA118" s="148"/>
      <c r="AB118" s="148"/>
      <c r="AC118" s="148"/>
      <c r="AD118" s="148"/>
      <c r="AE118" s="148"/>
      <c r="AF118" s="148"/>
      <c r="AG118" s="148" t="s">
        <v>134</v>
      </c>
      <c r="AH118" s="148">
        <v>0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3" x14ac:dyDescent="0.2">
      <c r="A119" s="155"/>
      <c r="B119" s="156"/>
      <c r="C119" s="188" t="s">
        <v>247</v>
      </c>
      <c r="D119" s="161"/>
      <c r="E119" s="162">
        <v>45</v>
      </c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8"/>
      <c r="AA119" s="148"/>
      <c r="AB119" s="148"/>
      <c r="AC119" s="148"/>
      <c r="AD119" s="148"/>
      <c r="AE119" s="148"/>
      <c r="AF119" s="148"/>
      <c r="AG119" s="148" t="s">
        <v>134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ht="22.5" outlineLevel="1" x14ac:dyDescent="0.2">
      <c r="A120" s="172">
        <v>43</v>
      </c>
      <c r="B120" s="173" t="s">
        <v>248</v>
      </c>
      <c r="C120" s="187" t="s">
        <v>249</v>
      </c>
      <c r="D120" s="174" t="s">
        <v>127</v>
      </c>
      <c r="E120" s="175">
        <v>60</v>
      </c>
      <c r="F120" s="176"/>
      <c r="G120" s="177">
        <f>ROUND(E120*F120,2)</f>
        <v>0</v>
      </c>
      <c r="H120" s="160"/>
      <c r="I120" s="159">
        <f>ROUND(E120*H120,2)</f>
        <v>0</v>
      </c>
      <c r="J120" s="160"/>
      <c r="K120" s="159">
        <f>ROUND(E120*J120,2)</f>
        <v>0</v>
      </c>
      <c r="L120" s="159">
        <v>21</v>
      </c>
      <c r="M120" s="159">
        <f>G120*(1+L120/100)</f>
        <v>0</v>
      </c>
      <c r="N120" s="158">
        <v>5.6499999999999996E-3</v>
      </c>
      <c r="O120" s="158">
        <f>ROUND(E120*N120,2)</f>
        <v>0.34</v>
      </c>
      <c r="P120" s="158">
        <v>0</v>
      </c>
      <c r="Q120" s="158">
        <f>ROUND(E120*P120,2)</f>
        <v>0</v>
      </c>
      <c r="R120" s="159"/>
      <c r="S120" s="159" t="s">
        <v>128</v>
      </c>
      <c r="T120" s="159" t="s">
        <v>128</v>
      </c>
      <c r="U120" s="159">
        <v>0.26644000000000001</v>
      </c>
      <c r="V120" s="159">
        <f>ROUND(E120*U120,2)</f>
        <v>15.99</v>
      </c>
      <c r="W120" s="159"/>
      <c r="X120" s="159" t="s">
        <v>167</v>
      </c>
      <c r="Y120" s="159" t="s">
        <v>114</v>
      </c>
      <c r="Z120" s="148"/>
      <c r="AA120" s="148"/>
      <c r="AB120" s="148"/>
      <c r="AC120" s="148"/>
      <c r="AD120" s="148"/>
      <c r="AE120" s="148"/>
      <c r="AF120" s="148"/>
      <c r="AG120" s="148" t="s">
        <v>168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2" x14ac:dyDescent="0.2">
      <c r="A121" s="155"/>
      <c r="B121" s="156"/>
      <c r="C121" s="188" t="s">
        <v>182</v>
      </c>
      <c r="D121" s="161"/>
      <c r="E121" s="162"/>
      <c r="F121" s="159"/>
      <c r="G121" s="159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8"/>
      <c r="AA121" s="148"/>
      <c r="AB121" s="148"/>
      <c r="AC121" s="148"/>
      <c r="AD121" s="148"/>
      <c r="AE121" s="148"/>
      <c r="AF121" s="148"/>
      <c r="AG121" s="148" t="s">
        <v>134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3" x14ac:dyDescent="0.2">
      <c r="A122" s="155"/>
      <c r="B122" s="156"/>
      <c r="C122" s="188" t="s">
        <v>250</v>
      </c>
      <c r="D122" s="161"/>
      <c r="E122" s="162">
        <v>60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8"/>
      <c r="AA122" s="148"/>
      <c r="AB122" s="148"/>
      <c r="AC122" s="148"/>
      <c r="AD122" s="148"/>
      <c r="AE122" s="148"/>
      <c r="AF122" s="148"/>
      <c r="AG122" s="148" t="s">
        <v>134</v>
      </c>
      <c r="AH122" s="148">
        <v>0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x14ac:dyDescent="0.2">
      <c r="A123" s="165" t="s">
        <v>106</v>
      </c>
      <c r="B123" s="166" t="s">
        <v>71</v>
      </c>
      <c r="C123" s="185" t="s">
        <v>72</v>
      </c>
      <c r="D123" s="167"/>
      <c r="E123" s="168"/>
      <c r="F123" s="169"/>
      <c r="G123" s="170">
        <f>SUMIF(AG124:AG130,"&lt;&gt;NOR",G124:G130)</f>
        <v>0</v>
      </c>
      <c r="H123" s="164"/>
      <c r="I123" s="164">
        <f>SUM(I124:I130)</f>
        <v>0</v>
      </c>
      <c r="J123" s="164"/>
      <c r="K123" s="164">
        <f>SUM(K124:K130)</f>
        <v>0</v>
      </c>
      <c r="L123" s="164"/>
      <c r="M123" s="164">
        <f>SUM(M124:M130)</f>
        <v>0</v>
      </c>
      <c r="N123" s="163"/>
      <c r="O123" s="163">
        <f>SUM(O124:O130)</f>
        <v>0.09</v>
      </c>
      <c r="P123" s="163"/>
      <c r="Q123" s="163">
        <f>SUM(Q124:Q130)</f>
        <v>0</v>
      </c>
      <c r="R123" s="164"/>
      <c r="S123" s="164"/>
      <c r="T123" s="164"/>
      <c r="U123" s="164"/>
      <c r="V123" s="164">
        <f>SUM(V124:V130)</f>
        <v>4</v>
      </c>
      <c r="W123" s="164"/>
      <c r="X123" s="164"/>
      <c r="Y123" s="164"/>
      <c r="AG123" t="s">
        <v>107</v>
      </c>
    </row>
    <row r="124" spans="1:60" ht="22.5" outlineLevel="1" x14ac:dyDescent="0.2">
      <c r="A124" s="172">
        <v>44</v>
      </c>
      <c r="B124" s="173" t="s">
        <v>251</v>
      </c>
      <c r="C124" s="187" t="s">
        <v>252</v>
      </c>
      <c r="D124" s="174" t="s">
        <v>127</v>
      </c>
      <c r="E124" s="175">
        <v>50</v>
      </c>
      <c r="F124" s="176"/>
      <c r="G124" s="177">
        <f>ROUND(E124*F124,2)</f>
        <v>0</v>
      </c>
      <c r="H124" s="160"/>
      <c r="I124" s="159">
        <f>ROUND(E124*H124,2)</f>
        <v>0</v>
      </c>
      <c r="J124" s="160"/>
      <c r="K124" s="159">
        <f>ROUND(E124*J124,2)</f>
        <v>0</v>
      </c>
      <c r="L124" s="159">
        <v>21</v>
      </c>
      <c r="M124" s="159">
        <f>G124*(1+L124/100)</f>
        <v>0</v>
      </c>
      <c r="N124" s="158">
        <v>0</v>
      </c>
      <c r="O124" s="158">
        <f>ROUND(E124*N124,2)</f>
        <v>0</v>
      </c>
      <c r="P124" s="158">
        <v>0</v>
      </c>
      <c r="Q124" s="158">
        <f>ROUND(E124*P124,2)</f>
        <v>0</v>
      </c>
      <c r="R124" s="159"/>
      <c r="S124" s="159" t="s">
        <v>128</v>
      </c>
      <c r="T124" s="159" t="s">
        <v>128</v>
      </c>
      <c r="U124" s="159">
        <v>0.08</v>
      </c>
      <c r="V124" s="159">
        <f>ROUND(E124*U124,2)</f>
        <v>4</v>
      </c>
      <c r="W124" s="159"/>
      <c r="X124" s="159" t="s">
        <v>113</v>
      </c>
      <c r="Y124" s="159" t="s">
        <v>114</v>
      </c>
      <c r="Z124" s="148"/>
      <c r="AA124" s="148"/>
      <c r="AB124" s="148"/>
      <c r="AC124" s="148"/>
      <c r="AD124" s="148"/>
      <c r="AE124" s="148"/>
      <c r="AF124" s="148"/>
      <c r="AG124" s="148" t="s">
        <v>115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2" x14ac:dyDescent="0.2">
      <c r="A125" s="155"/>
      <c r="B125" s="156"/>
      <c r="C125" s="188" t="s">
        <v>182</v>
      </c>
      <c r="D125" s="161"/>
      <c r="E125" s="162"/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8"/>
      <c r="AA125" s="148"/>
      <c r="AB125" s="148"/>
      <c r="AC125" s="148"/>
      <c r="AD125" s="148"/>
      <c r="AE125" s="148"/>
      <c r="AF125" s="148"/>
      <c r="AG125" s="148" t="s">
        <v>134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3" x14ac:dyDescent="0.2">
      <c r="A126" s="155"/>
      <c r="B126" s="156"/>
      <c r="C126" s="188" t="s">
        <v>186</v>
      </c>
      <c r="D126" s="161"/>
      <c r="E126" s="162">
        <v>50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8"/>
      <c r="AA126" s="148"/>
      <c r="AB126" s="148"/>
      <c r="AC126" s="148"/>
      <c r="AD126" s="148"/>
      <c r="AE126" s="148"/>
      <c r="AF126" s="148"/>
      <c r="AG126" s="148" t="s">
        <v>134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1" x14ac:dyDescent="0.2">
      <c r="A127" s="172">
        <v>45</v>
      </c>
      <c r="B127" s="173" t="s">
        <v>253</v>
      </c>
      <c r="C127" s="187" t="s">
        <v>254</v>
      </c>
      <c r="D127" s="174" t="s">
        <v>127</v>
      </c>
      <c r="E127" s="175">
        <v>52.5</v>
      </c>
      <c r="F127" s="176"/>
      <c r="G127" s="177">
        <f>ROUND(E127*F127,2)</f>
        <v>0</v>
      </c>
      <c r="H127" s="160"/>
      <c r="I127" s="159">
        <f>ROUND(E127*H127,2)</f>
        <v>0</v>
      </c>
      <c r="J127" s="160"/>
      <c r="K127" s="159">
        <f>ROUND(E127*J127,2)</f>
        <v>0</v>
      </c>
      <c r="L127" s="159">
        <v>21</v>
      </c>
      <c r="M127" s="159">
        <f>G127*(1+L127/100)</f>
        <v>0</v>
      </c>
      <c r="N127" s="158">
        <v>1.8E-3</v>
      </c>
      <c r="O127" s="158">
        <f>ROUND(E127*N127,2)</f>
        <v>0.09</v>
      </c>
      <c r="P127" s="158">
        <v>0</v>
      </c>
      <c r="Q127" s="158">
        <f>ROUND(E127*P127,2)</f>
        <v>0</v>
      </c>
      <c r="R127" s="159" t="s">
        <v>210</v>
      </c>
      <c r="S127" s="159" t="s">
        <v>128</v>
      </c>
      <c r="T127" s="159" t="s">
        <v>128</v>
      </c>
      <c r="U127" s="159">
        <v>0</v>
      </c>
      <c r="V127" s="159">
        <f>ROUND(E127*U127,2)</f>
        <v>0</v>
      </c>
      <c r="W127" s="159"/>
      <c r="X127" s="159" t="s">
        <v>211</v>
      </c>
      <c r="Y127" s="159" t="s">
        <v>114</v>
      </c>
      <c r="Z127" s="148"/>
      <c r="AA127" s="148"/>
      <c r="AB127" s="148"/>
      <c r="AC127" s="148"/>
      <c r="AD127" s="148"/>
      <c r="AE127" s="148"/>
      <c r="AF127" s="148"/>
      <c r="AG127" s="148" t="s">
        <v>212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2" x14ac:dyDescent="0.2">
      <c r="A128" s="155"/>
      <c r="B128" s="156"/>
      <c r="C128" s="188" t="s">
        <v>182</v>
      </c>
      <c r="D128" s="161"/>
      <c r="E128" s="162"/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8"/>
      <c r="AA128" s="148"/>
      <c r="AB128" s="148"/>
      <c r="AC128" s="148"/>
      <c r="AD128" s="148"/>
      <c r="AE128" s="148"/>
      <c r="AF128" s="148"/>
      <c r="AG128" s="148" t="s">
        <v>134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3" x14ac:dyDescent="0.2">
      <c r="A129" s="155"/>
      <c r="B129" s="156"/>
      <c r="C129" s="188" t="s">
        <v>213</v>
      </c>
      <c r="D129" s="161"/>
      <c r="E129" s="162">
        <v>52.5</v>
      </c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59"/>
      <c r="Z129" s="148"/>
      <c r="AA129" s="148"/>
      <c r="AB129" s="148"/>
      <c r="AC129" s="148"/>
      <c r="AD129" s="148"/>
      <c r="AE129" s="148"/>
      <c r="AF129" s="148"/>
      <c r="AG129" s="148" t="s">
        <v>134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1" x14ac:dyDescent="0.2">
      <c r="A130" s="155">
        <v>46</v>
      </c>
      <c r="B130" s="156" t="s">
        <v>255</v>
      </c>
      <c r="C130" s="189" t="s">
        <v>256</v>
      </c>
      <c r="D130" s="157" t="s">
        <v>0</v>
      </c>
      <c r="E130" s="184"/>
      <c r="F130" s="160"/>
      <c r="G130" s="159">
        <f>ROUND(E130*F130,2)</f>
        <v>0</v>
      </c>
      <c r="H130" s="160"/>
      <c r="I130" s="159">
        <f>ROUND(E130*H130,2)</f>
        <v>0</v>
      </c>
      <c r="J130" s="160"/>
      <c r="K130" s="159">
        <f>ROUND(E130*J130,2)</f>
        <v>0</v>
      </c>
      <c r="L130" s="159">
        <v>21</v>
      </c>
      <c r="M130" s="159">
        <f>G130*(1+L130/100)</f>
        <v>0</v>
      </c>
      <c r="N130" s="158">
        <v>0</v>
      </c>
      <c r="O130" s="158">
        <f>ROUND(E130*N130,2)</f>
        <v>0</v>
      </c>
      <c r="P130" s="158">
        <v>0</v>
      </c>
      <c r="Q130" s="158">
        <f>ROUND(E130*P130,2)</f>
        <v>0</v>
      </c>
      <c r="R130" s="159"/>
      <c r="S130" s="159" t="s">
        <v>128</v>
      </c>
      <c r="T130" s="159" t="s">
        <v>128</v>
      </c>
      <c r="U130" s="159">
        <v>0</v>
      </c>
      <c r="V130" s="159">
        <f>ROUND(E130*U130,2)</f>
        <v>0</v>
      </c>
      <c r="W130" s="159"/>
      <c r="X130" s="159" t="s">
        <v>243</v>
      </c>
      <c r="Y130" s="159" t="s">
        <v>114</v>
      </c>
      <c r="Z130" s="148"/>
      <c r="AA130" s="148"/>
      <c r="AB130" s="148"/>
      <c r="AC130" s="148"/>
      <c r="AD130" s="148"/>
      <c r="AE130" s="148"/>
      <c r="AF130" s="148"/>
      <c r="AG130" s="148" t="s">
        <v>244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x14ac:dyDescent="0.2">
      <c r="A131" s="165" t="s">
        <v>106</v>
      </c>
      <c r="B131" s="166" t="s">
        <v>73</v>
      </c>
      <c r="C131" s="185" t="s">
        <v>74</v>
      </c>
      <c r="D131" s="167"/>
      <c r="E131" s="168"/>
      <c r="F131" s="169"/>
      <c r="G131" s="170">
        <f>SUMIF(AG132:AG145,"&lt;&gt;NOR",G132:G145)</f>
        <v>0</v>
      </c>
      <c r="H131" s="164"/>
      <c r="I131" s="164">
        <f>SUM(I132:I145)</f>
        <v>0</v>
      </c>
      <c r="J131" s="164"/>
      <c r="K131" s="164">
        <f>SUM(K132:K145)</f>
        <v>0</v>
      </c>
      <c r="L131" s="164"/>
      <c r="M131" s="164">
        <f>SUM(M132:M145)</f>
        <v>0</v>
      </c>
      <c r="N131" s="163"/>
      <c r="O131" s="163">
        <f>SUM(O132:O145)</f>
        <v>0.31000000000000005</v>
      </c>
      <c r="P131" s="163"/>
      <c r="Q131" s="163">
        <f>SUM(Q132:Q145)</f>
        <v>0.84</v>
      </c>
      <c r="R131" s="164"/>
      <c r="S131" s="164"/>
      <c r="T131" s="164"/>
      <c r="U131" s="164"/>
      <c r="V131" s="164">
        <f>SUM(V132:V145)</f>
        <v>14.52</v>
      </c>
      <c r="W131" s="164"/>
      <c r="X131" s="164"/>
      <c r="Y131" s="164"/>
      <c r="AG131" t="s">
        <v>107</v>
      </c>
    </row>
    <row r="132" spans="1:60" outlineLevel="1" x14ac:dyDescent="0.2">
      <c r="A132" s="172">
        <v>47</v>
      </c>
      <c r="B132" s="173" t="s">
        <v>257</v>
      </c>
      <c r="C132" s="187" t="s">
        <v>258</v>
      </c>
      <c r="D132" s="174" t="s">
        <v>147</v>
      </c>
      <c r="E132" s="175">
        <v>1.44</v>
      </c>
      <c r="F132" s="176"/>
      <c r="G132" s="177">
        <f>ROUND(E132*F132,2)</f>
        <v>0</v>
      </c>
      <c r="H132" s="160"/>
      <c r="I132" s="159">
        <f>ROUND(E132*H132,2)</f>
        <v>0</v>
      </c>
      <c r="J132" s="160"/>
      <c r="K132" s="159">
        <f>ROUND(E132*J132,2)</f>
        <v>0</v>
      </c>
      <c r="L132" s="159">
        <v>21</v>
      </c>
      <c r="M132" s="159">
        <f>G132*(1+L132/100)</f>
        <v>0</v>
      </c>
      <c r="N132" s="158">
        <v>2.2970000000000001E-2</v>
      </c>
      <c r="O132" s="158">
        <f>ROUND(E132*N132,2)</f>
        <v>0.03</v>
      </c>
      <c r="P132" s="158">
        <v>0</v>
      </c>
      <c r="Q132" s="158">
        <f>ROUND(E132*P132,2)</f>
        <v>0</v>
      </c>
      <c r="R132" s="159"/>
      <c r="S132" s="159" t="s">
        <v>128</v>
      </c>
      <c r="T132" s="159" t="s">
        <v>128</v>
      </c>
      <c r="U132" s="159">
        <v>0</v>
      </c>
      <c r="V132" s="159">
        <f>ROUND(E132*U132,2)</f>
        <v>0</v>
      </c>
      <c r="W132" s="159"/>
      <c r="X132" s="159" t="s">
        <v>113</v>
      </c>
      <c r="Y132" s="159" t="s">
        <v>114</v>
      </c>
      <c r="Z132" s="148"/>
      <c r="AA132" s="148"/>
      <c r="AB132" s="148"/>
      <c r="AC132" s="148"/>
      <c r="AD132" s="148"/>
      <c r="AE132" s="148"/>
      <c r="AF132" s="148"/>
      <c r="AG132" s="148" t="s">
        <v>115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2" x14ac:dyDescent="0.2">
      <c r="A133" s="155"/>
      <c r="B133" s="156"/>
      <c r="C133" s="188" t="s">
        <v>259</v>
      </c>
      <c r="D133" s="161"/>
      <c r="E133" s="162"/>
      <c r="F133" s="159"/>
      <c r="G133" s="159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8"/>
      <c r="AA133" s="148"/>
      <c r="AB133" s="148"/>
      <c r="AC133" s="148"/>
      <c r="AD133" s="148"/>
      <c r="AE133" s="148"/>
      <c r="AF133" s="148"/>
      <c r="AG133" s="148" t="s">
        <v>134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3" x14ac:dyDescent="0.2">
      <c r="A134" s="155"/>
      <c r="B134" s="156"/>
      <c r="C134" s="188" t="s">
        <v>260</v>
      </c>
      <c r="D134" s="161"/>
      <c r="E134" s="162">
        <v>1.44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8"/>
      <c r="AA134" s="148"/>
      <c r="AB134" s="148"/>
      <c r="AC134" s="148"/>
      <c r="AD134" s="148"/>
      <c r="AE134" s="148"/>
      <c r="AF134" s="148"/>
      <c r="AG134" s="148" t="s">
        <v>134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1" x14ac:dyDescent="0.2">
      <c r="A135" s="172">
        <v>48</v>
      </c>
      <c r="B135" s="173" t="s">
        <v>261</v>
      </c>
      <c r="C135" s="187" t="s">
        <v>262</v>
      </c>
      <c r="D135" s="174" t="s">
        <v>127</v>
      </c>
      <c r="E135" s="175">
        <v>42</v>
      </c>
      <c r="F135" s="176"/>
      <c r="G135" s="177">
        <f>ROUND(E135*F135,2)</f>
        <v>0</v>
      </c>
      <c r="H135" s="160"/>
      <c r="I135" s="159">
        <f>ROUND(E135*H135,2)</f>
        <v>0</v>
      </c>
      <c r="J135" s="160"/>
      <c r="K135" s="159">
        <f>ROUND(E135*J135,2)</f>
        <v>0</v>
      </c>
      <c r="L135" s="159">
        <v>21</v>
      </c>
      <c r="M135" s="159">
        <f>G135*(1+L135/100)</f>
        <v>0</v>
      </c>
      <c r="N135" s="158">
        <v>0</v>
      </c>
      <c r="O135" s="158">
        <f>ROUND(E135*N135,2)</f>
        <v>0</v>
      </c>
      <c r="P135" s="158">
        <v>0</v>
      </c>
      <c r="Q135" s="158">
        <f>ROUND(E135*P135,2)</f>
        <v>0</v>
      </c>
      <c r="R135" s="159"/>
      <c r="S135" s="159" t="s">
        <v>128</v>
      </c>
      <c r="T135" s="159" t="s">
        <v>128</v>
      </c>
      <c r="U135" s="159">
        <v>0.16200000000000001</v>
      </c>
      <c r="V135" s="159">
        <f>ROUND(E135*U135,2)</f>
        <v>6.8</v>
      </c>
      <c r="W135" s="159"/>
      <c r="X135" s="159" t="s">
        <v>113</v>
      </c>
      <c r="Y135" s="159" t="s">
        <v>114</v>
      </c>
      <c r="Z135" s="148"/>
      <c r="AA135" s="148"/>
      <c r="AB135" s="148"/>
      <c r="AC135" s="148"/>
      <c r="AD135" s="148"/>
      <c r="AE135" s="148"/>
      <c r="AF135" s="148"/>
      <c r="AG135" s="148" t="s">
        <v>115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2" x14ac:dyDescent="0.2">
      <c r="A136" s="155"/>
      <c r="B136" s="156"/>
      <c r="C136" s="188" t="s">
        <v>259</v>
      </c>
      <c r="D136" s="161"/>
      <c r="E136" s="162"/>
      <c r="F136" s="159"/>
      <c r="G136" s="159"/>
      <c r="H136" s="159"/>
      <c r="I136" s="159"/>
      <c r="J136" s="159"/>
      <c r="K136" s="159"/>
      <c r="L136" s="159"/>
      <c r="M136" s="159"/>
      <c r="N136" s="158"/>
      <c r="O136" s="158"/>
      <c r="P136" s="158"/>
      <c r="Q136" s="158"/>
      <c r="R136" s="159"/>
      <c r="S136" s="159"/>
      <c r="T136" s="159"/>
      <c r="U136" s="159"/>
      <c r="V136" s="159"/>
      <c r="W136" s="159"/>
      <c r="X136" s="159"/>
      <c r="Y136" s="159"/>
      <c r="Z136" s="148"/>
      <c r="AA136" s="148"/>
      <c r="AB136" s="148"/>
      <c r="AC136" s="148"/>
      <c r="AD136" s="148"/>
      <c r="AE136" s="148"/>
      <c r="AF136" s="148"/>
      <c r="AG136" s="148" t="s">
        <v>134</v>
      </c>
      <c r="AH136" s="148">
        <v>0</v>
      </c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3" x14ac:dyDescent="0.2">
      <c r="A137" s="155"/>
      <c r="B137" s="156"/>
      <c r="C137" s="188" t="s">
        <v>263</v>
      </c>
      <c r="D137" s="161"/>
      <c r="E137" s="162">
        <v>42</v>
      </c>
      <c r="F137" s="159"/>
      <c r="G137" s="159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59"/>
      <c r="Z137" s="148"/>
      <c r="AA137" s="148"/>
      <c r="AB137" s="148"/>
      <c r="AC137" s="148"/>
      <c r="AD137" s="148"/>
      <c r="AE137" s="148"/>
      <c r="AF137" s="148"/>
      <c r="AG137" s="148" t="s">
        <v>134</v>
      </c>
      <c r="AH137" s="148">
        <v>0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ht="22.5" outlineLevel="1" x14ac:dyDescent="0.2">
      <c r="A138" s="172">
        <v>49</v>
      </c>
      <c r="B138" s="173" t="s">
        <v>264</v>
      </c>
      <c r="C138" s="187" t="s">
        <v>265</v>
      </c>
      <c r="D138" s="174" t="s">
        <v>127</v>
      </c>
      <c r="E138" s="175">
        <v>18</v>
      </c>
      <c r="F138" s="176"/>
      <c r="G138" s="177">
        <f>ROUND(E138*F138,2)</f>
        <v>0</v>
      </c>
      <c r="H138" s="160"/>
      <c r="I138" s="159">
        <f>ROUND(E138*H138,2)</f>
        <v>0</v>
      </c>
      <c r="J138" s="160"/>
      <c r="K138" s="159">
        <f>ROUND(E138*J138,2)</f>
        <v>0</v>
      </c>
      <c r="L138" s="159">
        <v>21</v>
      </c>
      <c r="M138" s="159">
        <f>G138*(1+L138/100)</f>
        <v>0</v>
      </c>
      <c r="N138" s="158">
        <v>1.426E-2</v>
      </c>
      <c r="O138" s="158">
        <f>ROUND(E138*N138,2)</f>
        <v>0.26</v>
      </c>
      <c r="P138" s="158">
        <v>0</v>
      </c>
      <c r="Q138" s="158">
        <f>ROUND(E138*P138,2)</f>
        <v>0</v>
      </c>
      <c r="R138" s="159"/>
      <c r="S138" s="159" t="s">
        <v>128</v>
      </c>
      <c r="T138" s="159" t="s">
        <v>128</v>
      </c>
      <c r="U138" s="159">
        <v>0.16200000000000001</v>
      </c>
      <c r="V138" s="159">
        <f>ROUND(E138*U138,2)</f>
        <v>2.92</v>
      </c>
      <c r="W138" s="159"/>
      <c r="X138" s="159" t="s">
        <v>113</v>
      </c>
      <c r="Y138" s="159" t="s">
        <v>114</v>
      </c>
      <c r="Z138" s="148"/>
      <c r="AA138" s="148"/>
      <c r="AB138" s="148"/>
      <c r="AC138" s="148"/>
      <c r="AD138" s="148"/>
      <c r="AE138" s="148"/>
      <c r="AF138" s="148"/>
      <c r="AG138" s="148" t="s">
        <v>115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2" x14ac:dyDescent="0.2">
      <c r="A139" s="155"/>
      <c r="B139" s="156"/>
      <c r="C139" s="188" t="s">
        <v>259</v>
      </c>
      <c r="D139" s="161"/>
      <c r="E139" s="162"/>
      <c r="F139" s="159"/>
      <c r="G139" s="159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59"/>
      <c r="Z139" s="148"/>
      <c r="AA139" s="148"/>
      <c r="AB139" s="148"/>
      <c r="AC139" s="148"/>
      <c r="AD139" s="148"/>
      <c r="AE139" s="148"/>
      <c r="AF139" s="148"/>
      <c r="AG139" s="148" t="s">
        <v>134</v>
      </c>
      <c r="AH139" s="148">
        <v>0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3" x14ac:dyDescent="0.2">
      <c r="A140" s="155"/>
      <c r="B140" s="156"/>
      <c r="C140" s="188" t="s">
        <v>266</v>
      </c>
      <c r="D140" s="161"/>
      <c r="E140" s="162">
        <v>18</v>
      </c>
      <c r="F140" s="159"/>
      <c r="G140" s="159"/>
      <c r="H140" s="159"/>
      <c r="I140" s="159"/>
      <c r="J140" s="159"/>
      <c r="K140" s="159"/>
      <c r="L140" s="159"/>
      <c r="M140" s="159"/>
      <c r="N140" s="158"/>
      <c r="O140" s="158"/>
      <c r="P140" s="158"/>
      <c r="Q140" s="158"/>
      <c r="R140" s="159"/>
      <c r="S140" s="159"/>
      <c r="T140" s="159"/>
      <c r="U140" s="159"/>
      <c r="V140" s="159"/>
      <c r="W140" s="159"/>
      <c r="X140" s="159"/>
      <c r="Y140" s="159"/>
      <c r="Z140" s="148"/>
      <c r="AA140" s="148"/>
      <c r="AB140" s="148"/>
      <c r="AC140" s="148"/>
      <c r="AD140" s="148"/>
      <c r="AE140" s="148"/>
      <c r="AF140" s="148"/>
      <c r="AG140" s="148" t="s">
        <v>134</v>
      </c>
      <c r="AH140" s="148">
        <v>0</v>
      </c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1" x14ac:dyDescent="0.2">
      <c r="A141" s="172">
        <v>50</v>
      </c>
      <c r="B141" s="173" t="s">
        <v>267</v>
      </c>
      <c r="C141" s="187" t="s">
        <v>268</v>
      </c>
      <c r="D141" s="174" t="s">
        <v>127</v>
      </c>
      <c r="E141" s="175">
        <v>60</v>
      </c>
      <c r="F141" s="176"/>
      <c r="G141" s="177">
        <f>ROUND(E141*F141,2)</f>
        <v>0</v>
      </c>
      <c r="H141" s="160"/>
      <c r="I141" s="159">
        <f>ROUND(E141*H141,2)</f>
        <v>0</v>
      </c>
      <c r="J141" s="160"/>
      <c r="K141" s="159">
        <f>ROUND(E141*J141,2)</f>
        <v>0</v>
      </c>
      <c r="L141" s="159">
        <v>21</v>
      </c>
      <c r="M141" s="159">
        <f>G141*(1+L141/100)</f>
        <v>0</v>
      </c>
      <c r="N141" s="158">
        <v>0</v>
      </c>
      <c r="O141" s="158">
        <f>ROUND(E141*N141,2)</f>
        <v>0</v>
      </c>
      <c r="P141" s="158">
        <v>1.4E-2</v>
      </c>
      <c r="Q141" s="158">
        <f>ROUND(E141*P141,2)</f>
        <v>0.84</v>
      </c>
      <c r="R141" s="159"/>
      <c r="S141" s="159" t="s">
        <v>128</v>
      </c>
      <c r="T141" s="159" t="s">
        <v>128</v>
      </c>
      <c r="U141" s="159">
        <v>0.08</v>
      </c>
      <c r="V141" s="159">
        <f>ROUND(E141*U141,2)</f>
        <v>4.8</v>
      </c>
      <c r="W141" s="159"/>
      <c r="X141" s="159" t="s">
        <v>113</v>
      </c>
      <c r="Y141" s="159" t="s">
        <v>114</v>
      </c>
      <c r="Z141" s="148"/>
      <c r="AA141" s="148"/>
      <c r="AB141" s="148"/>
      <c r="AC141" s="148"/>
      <c r="AD141" s="148"/>
      <c r="AE141" s="148"/>
      <c r="AF141" s="148"/>
      <c r="AG141" s="148" t="s">
        <v>115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2" x14ac:dyDescent="0.2">
      <c r="A142" s="155"/>
      <c r="B142" s="156"/>
      <c r="C142" s="188" t="s">
        <v>259</v>
      </c>
      <c r="D142" s="161"/>
      <c r="E142" s="162"/>
      <c r="F142" s="159"/>
      <c r="G142" s="159"/>
      <c r="H142" s="159"/>
      <c r="I142" s="159"/>
      <c r="J142" s="159"/>
      <c r="K142" s="159"/>
      <c r="L142" s="159"/>
      <c r="M142" s="159"/>
      <c r="N142" s="158"/>
      <c r="O142" s="158"/>
      <c r="P142" s="158"/>
      <c r="Q142" s="158"/>
      <c r="R142" s="159"/>
      <c r="S142" s="159"/>
      <c r="T142" s="159"/>
      <c r="U142" s="159"/>
      <c r="V142" s="159"/>
      <c r="W142" s="159"/>
      <c r="X142" s="159"/>
      <c r="Y142" s="159"/>
      <c r="Z142" s="148"/>
      <c r="AA142" s="148"/>
      <c r="AB142" s="148"/>
      <c r="AC142" s="148"/>
      <c r="AD142" s="148"/>
      <c r="AE142" s="148"/>
      <c r="AF142" s="148"/>
      <c r="AG142" s="148" t="s">
        <v>134</v>
      </c>
      <c r="AH142" s="148">
        <v>0</v>
      </c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3" x14ac:dyDescent="0.2">
      <c r="A143" s="155"/>
      <c r="B143" s="156"/>
      <c r="C143" s="188" t="s">
        <v>269</v>
      </c>
      <c r="D143" s="161"/>
      <c r="E143" s="162">
        <v>60</v>
      </c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8"/>
      <c r="AA143" s="148"/>
      <c r="AB143" s="148"/>
      <c r="AC143" s="148"/>
      <c r="AD143" s="148"/>
      <c r="AE143" s="148"/>
      <c r="AF143" s="148"/>
      <c r="AG143" s="148" t="s">
        <v>134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1" x14ac:dyDescent="0.2">
      <c r="A144" s="172">
        <v>51</v>
      </c>
      <c r="B144" s="173" t="s">
        <v>270</v>
      </c>
      <c r="C144" s="187" t="s">
        <v>271</v>
      </c>
      <c r="D144" s="174" t="s">
        <v>147</v>
      </c>
      <c r="E144" s="175">
        <v>1.44</v>
      </c>
      <c r="F144" s="176"/>
      <c r="G144" s="177">
        <f>ROUND(E144*F144,2)</f>
        <v>0</v>
      </c>
      <c r="H144" s="160"/>
      <c r="I144" s="159">
        <f>ROUND(E144*H144,2)</f>
        <v>0</v>
      </c>
      <c r="J144" s="160"/>
      <c r="K144" s="159">
        <f>ROUND(E144*J144,2)</f>
        <v>0</v>
      </c>
      <c r="L144" s="159">
        <v>21</v>
      </c>
      <c r="M144" s="159">
        <f>G144*(1+L144/100)</f>
        <v>0</v>
      </c>
      <c r="N144" s="158">
        <v>1.6500000000000001E-2</v>
      </c>
      <c r="O144" s="158">
        <f>ROUND(E144*N144,2)</f>
        <v>0.02</v>
      </c>
      <c r="P144" s="158">
        <v>0</v>
      </c>
      <c r="Q144" s="158">
        <f>ROUND(E144*P144,2)</f>
        <v>0</v>
      </c>
      <c r="R144" s="159"/>
      <c r="S144" s="159" t="s">
        <v>128</v>
      </c>
      <c r="T144" s="159" t="s">
        <v>128</v>
      </c>
      <c r="U144" s="159">
        <v>0</v>
      </c>
      <c r="V144" s="159">
        <f>ROUND(E144*U144,2)</f>
        <v>0</v>
      </c>
      <c r="W144" s="159"/>
      <c r="X144" s="159" t="s">
        <v>113</v>
      </c>
      <c r="Y144" s="159" t="s">
        <v>114</v>
      </c>
      <c r="Z144" s="148"/>
      <c r="AA144" s="148"/>
      <c r="AB144" s="148"/>
      <c r="AC144" s="148"/>
      <c r="AD144" s="148"/>
      <c r="AE144" s="148"/>
      <c r="AF144" s="148"/>
      <c r="AG144" s="148" t="s">
        <v>115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1" x14ac:dyDescent="0.2">
      <c r="A145" s="155">
        <v>52</v>
      </c>
      <c r="B145" s="156" t="s">
        <v>272</v>
      </c>
      <c r="C145" s="189" t="s">
        <v>273</v>
      </c>
      <c r="D145" s="157" t="s">
        <v>0</v>
      </c>
      <c r="E145" s="184"/>
      <c r="F145" s="160"/>
      <c r="G145" s="159">
        <f>ROUND(E145*F145,2)</f>
        <v>0</v>
      </c>
      <c r="H145" s="160"/>
      <c r="I145" s="159">
        <f>ROUND(E145*H145,2)</f>
        <v>0</v>
      </c>
      <c r="J145" s="160"/>
      <c r="K145" s="159">
        <f>ROUND(E145*J145,2)</f>
        <v>0</v>
      </c>
      <c r="L145" s="159">
        <v>21</v>
      </c>
      <c r="M145" s="159">
        <f>G145*(1+L145/100)</f>
        <v>0</v>
      </c>
      <c r="N145" s="158">
        <v>0</v>
      </c>
      <c r="O145" s="158">
        <f>ROUND(E145*N145,2)</f>
        <v>0</v>
      </c>
      <c r="P145" s="158">
        <v>0</v>
      </c>
      <c r="Q145" s="158">
        <f>ROUND(E145*P145,2)</f>
        <v>0</v>
      </c>
      <c r="R145" s="159"/>
      <c r="S145" s="159" t="s">
        <v>128</v>
      </c>
      <c r="T145" s="159" t="s">
        <v>128</v>
      </c>
      <c r="U145" s="159">
        <v>0</v>
      </c>
      <c r="V145" s="159">
        <f>ROUND(E145*U145,2)</f>
        <v>0</v>
      </c>
      <c r="W145" s="159"/>
      <c r="X145" s="159" t="s">
        <v>243</v>
      </c>
      <c r="Y145" s="159" t="s">
        <v>114</v>
      </c>
      <c r="Z145" s="148"/>
      <c r="AA145" s="148"/>
      <c r="AB145" s="148"/>
      <c r="AC145" s="148"/>
      <c r="AD145" s="148"/>
      <c r="AE145" s="148"/>
      <c r="AF145" s="148"/>
      <c r="AG145" s="148" t="s">
        <v>244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x14ac:dyDescent="0.2">
      <c r="A146" s="165" t="s">
        <v>106</v>
      </c>
      <c r="B146" s="166" t="s">
        <v>75</v>
      </c>
      <c r="C146" s="185" t="s">
        <v>76</v>
      </c>
      <c r="D146" s="167"/>
      <c r="E146" s="168"/>
      <c r="F146" s="169"/>
      <c r="G146" s="170">
        <f>SUMIF(AG147:AG153,"&lt;&gt;NOR",G147:G153)</f>
        <v>0</v>
      </c>
      <c r="H146" s="164"/>
      <c r="I146" s="164">
        <f>SUM(I147:I153)</f>
        <v>0</v>
      </c>
      <c r="J146" s="164"/>
      <c r="K146" s="164">
        <f>SUM(K147:K153)</f>
        <v>0</v>
      </c>
      <c r="L146" s="164"/>
      <c r="M146" s="164">
        <f>SUM(M147:M153)</f>
        <v>0</v>
      </c>
      <c r="N146" s="163"/>
      <c r="O146" s="163">
        <f>SUM(O147:O153)</f>
        <v>0</v>
      </c>
      <c r="P146" s="163"/>
      <c r="Q146" s="163">
        <f>SUM(Q147:Q153)</f>
        <v>0</v>
      </c>
      <c r="R146" s="164"/>
      <c r="S146" s="164"/>
      <c r="T146" s="164"/>
      <c r="U146" s="164"/>
      <c r="V146" s="164">
        <f>SUM(V147:V153)</f>
        <v>714.46999999999991</v>
      </c>
      <c r="W146" s="164"/>
      <c r="X146" s="164"/>
      <c r="Y146" s="164"/>
      <c r="AG146" t="s">
        <v>107</v>
      </c>
    </row>
    <row r="147" spans="1:60" outlineLevel="1" x14ac:dyDescent="0.2">
      <c r="A147" s="178">
        <v>53</v>
      </c>
      <c r="B147" s="179" t="s">
        <v>274</v>
      </c>
      <c r="C147" s="186" t="s">
        <v>275</v>
      </c>
      <c r="D147" s="180" t="s">
        <v>242</v>
      </c>
      <c r="E147" s="181">
        <v>111.09910000000001</v>
      </c>
      <c r="F147" s="182"/>
      <c r="G147" s="183">
        <f t="shared" ref="G147:G153" si="0">ROUND(E147*F147,2)</f>
        <v>0</v>
      </c>
      <c r="H147" s="160"/>
      <c r="I147" s="159">
        <f t="shared" ref="I147:I153" si="1">ROUND(E147*H147,2)</f>
        <v>0</v>
      </c>
      <c r="J147" s="160"/>
      <c r="K147" s="159">
        <f t="shared" ref="K147:K153" si="2">ROUND(E147*J147,2)</f>
        <v>0</v>
      </c>
      <c r="L147" s="159">
        <v>21</v>
      </c>
      <c r="M147" s="159">
        <f t="shared" ref="M147:M153" si="3">G147*(1+L147/100)</f>
        <v>0</v>
      </c>
      <c r="N147" s="158">
        <v>0</v>
      </c>
      <c r="O147" s="158">
        <f t="shared" ref="O147:O153" si="4">ROUND(E147*N147,2)</f>
        <v>0</v>
      </c>
      <c r="P147" s="158">
        <v>0</v>
      </c>
      <c r="Q147" s="158">
        <f t="shared" ref="Q147:Q153" si="5">ROUND(E147*P147,2)</f>
        <v>0</v>
      </c>
      <c r="R147" s="159"/>
      <c r="S147" s="159" t="s">
        <v>128</v>
      </c>
      <c r="T147" s="159" t="s">
        <v>128</v>
      </c>
      <c r="U147" s="159">
        <v>0.27700000000000002</v>
      </c>
      <c r="V147" s="159">
        <f t="shared" ref="V147:V153" si="6">ROUND(E147*U147,2)</f>
        <v>30.77</v>
      </c>
      <c r="W147" s="159"/>
      <c r="X147" s="159" t="s">
        <v>276</v>
      </c>
      <c r="Y147" s="159" t="s">
        <v>114</v>
      </c>
      <c r="Z147" s="148"/>
      <c r="AA147" s="148"/>
      <c r="AB147" s="148"/>
      <c r="AC147" s="148"/>
      <c r="AD147" s="148"/>
      <c r="AE147" s="148"/>
      <c r="AF147" s="148"/>
      <c r="AG147" s="148" t="s">
        <v>277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1" x14ac:dyDescent="0.2">
      <c r="A148" s="178">
        <v>54</v>
      </c>
      <c r="B148" s="179" t="s">
        <v>278</v>
      </c>
      <c r="C148" s="186" t="s">
        <v>279</v>
      </c>
      <c r="D148" s="180" t="s">
        <v>242</v>
      </c>
      <c r="E148" s="181">
        <v>111.09910000000001</v>
      </c>
      <c r="F148" s="182"/>
      <c r="G148" s="183">
        <f t="shared" si="0"/>
        <v>0</v>
      </c>
      <c r="H148" s="160"/>
      <c r="I148" s="159">
        <f t="shared" si="1"/>
        <v>0</v>
      </c>
      <c r="J148" s="160"/>
      <c r="K148" s="159">
        <f t="shared" si="2"/>
        <v>0</v>
      </c>
      <c r="L148" s="159">
        <v>21</v>
      </c>
      <c r="M148" s="159">
        <f t="shared" si="3"/>
        <v>0</v>
      </c>
      <c r="N148" s="158">
        <v>0</v>
      </c>
      <c r="O148" s="158">
        <f t="shared" si="4"/>
        <v>0</v>
      </c>
      <c r="P148" s="158">
        <v>0</v>
      </c>
      <c r="Q148" s="158">
        <f t="shared" si="5"/>
        <v>0</v>
      </c>
      <c r="R148" s="159"/>
      <c r="S148" s="159" t="s">
        <v>128</v>
      </c>
      <c r="T148" s="159" t="s">
        <v>128</v>
      </c>
      <c r="U148" s="159">
        <v>1.96</v>
      </c>
      <c r="V148" s="159">
        <f t="shared" si="6"/>
        <v>217.75</v>
      </c>
      <c r="W148" s="159"/>
      <c r="X148" s="159" t="s">
        <v>276</v>
      </c>
      <c r="Y148" s="159" t="s">
        <v>114</v>
      </c>
      <c r="Z148" s="148"/>
      <c r="AA148" s="148"/>
      <c r="AB148" s="148"/>
      <c r="AC148" s="148"/>
      <c r="AD148" s="148"/>
      <c r="AE148" s="148"/>
      <c r="AF148" s="148"/>
      <c r="AG148" s="148" t="s">
        <v>277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1" x14ac:dyDescent="0.2">
      <c r="A149" s="178">
        <v>55</v>
      </c>
      <c r="B149" s="179" t="s">
        <v>280</v>
      </c>
      <c r="C149" s="186" t="s">
        <v>281</v>
      </c>
      <c r="D149" s="180" t="s">
        <v>242</v>
      </c>
      <c r="E149" s="181">
        <v>1666.4865</v>
      </c>
      <c r="F149" s="182"/>
      <c r="G149" s="183">
        <f t="shared" si="0"/>
        <v>0</v>
      </c>
      <c r="H149" s="160"/>
      <c r="I149" s="159">
        <f t="shared" si="1"/>
        <v>0</v>
      </c>
      <c r="J149" s="160"/>
      <c r="K149" s="159">
        <f t="shared" si="2"/>
        <v>0</v>
      </c>
      <c r="L149" s="159">
        <v>21</v>
      </c>
      <c r="M149" s="159">
        <f t="shared" si="3"/>
        <v>0</v>
      </c>
      <c r="N149" s="158">
        <v>0</v>
      </c>
      <c r="O149" s="158">
        <f t="shared" si="4"/>
        <v>0</v>
      </c>
      <c r="P149" s="158">
        <v>0</v>
      </c>
      <c r="Q149" s="158">
        <f t="shared" si="5"/>
        <v>0</v>
      </c>
      <c r="R149" s="159"/>
      <c r="S149" s="159" t="s">
        <v>128</v>
      </c>
      <c r="T149" s="159" t="s">
        <v>128</v>
      </c>
      <c r="U149" s="159">
        <v>0</v>
      </c>
      <c r="V149" s="159">
        <f t="shared" si="6"/>
        <v>0</v>
      </c>
      <c r="W149" s="159"/>
      <c r="X149" s="159" t="s">
        <v>276</v>
      </c>
      <c r="Y149" s="159" t="s">
        <v>114</v>
      </c>
      <c r="Z149" s="148"/>
      <c r="AA149" s="148"/>
      <c r="AB149" s="148"/>
      <c r="AC149" s="148"/>
      <c r="AD149" s="148"/>
      <c r="AE149" s="148"/>
      <c r="AF149" s="148"/>
      <c r="AG149" s="148" t="s">
        <v>277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1" x14ac:dyDescent="0.2">
      <c r="A150" s="178">
        <v>56</v>
      </c>
      <c r="B150" s="179" t="s">
        <v>282</v>
      </c>
      <c r="C150" s="186" t="s">
        <v>283</v>
      </c>
      <c r="D150" s="180" t="s">
        <v>242</v>
      </c>
      <c r="E150" s="181">
        <v>111.09910000000001</v>
      </c>
      <c r="F150" s="182"/>
      <c r="G150" s="183">
        <f t="shared" si="0"/>
        <v>0</v>
      </c>
      <c r="H150" s="160"/>
      <c r="I150" s="159">
        <f t="shared" si="1"/>
        <v>0</v>
      </c>
      <c r="J150" s="160"/>
      <c r="K150" s="159">
        <f t="shared" si="2"/>
        <v>0</v>
      </c>
      <c r="L150" s="159">
        <v>21</v>
      </c>
      <c r="M150" s="159">
        <f t="shared" si="3"/>
        <v>0</v>
      </c>
      <c r="N150" s="158">
        <v>0</v>
      </c>
      <c r="O150" s="158">
        <f t="shared" si="4"/>
        <v>0</v>
      </c>
      <c r="P150" s="158">
        <v>0</v>
      </c>
      <c r="Q150" s="158">
        <f t="shared" si="5"/>
        <v>0</v>
      </c>
      <c r="R150" s="159"/>
      <c r="S150" s="159" t="s">
        <v>128</v>
      </c>
      <c r="T150" s="159" t="s">
        <v>128</v>
      </c>
      <c r="U150" s="159">
        <v>3.7679999999999998</v>
      </c>
      <c r="V150" s="159">
        <f t="shared" si="6"/>
        <v>418.62</v>
      </c>
      <c r="W150" s="159"/>
      <c r="X150" s="159" t="s">
        <v>276</v>
      </c>
      <c r="Y150" s="159" t="s">
        <v>114</v>
      </c>
      <c r="Z150" s="148"/>
      <c r="AA150" s="148"/>
      <c r="AB150" s="148"/>
      <c r="AC150" s="148"/>
      <c r="AD150" s="148"/>
      <c r="AE150" s="148"/>
      <c r="AF150" s="148"/>
      <c r="AG150" s="148" t="s">
        <v>277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1" x14ac:dyDescent="0.2">
      <c r="A151" s="178">
        <v>57</v>
      </c>
      <c r="B151" s="179" t="s">
        <v>284</v>
      </c>
      <c r="C151" s="186" t="s">
        <v>285</v>
      </c>
      <c r="D151" s="180" t="s">
        <v>242</v>
      </c>
      <c r="E151" s="181">
        <v>111.09910000000001</v>
      </c>
      <c r="F151" s="182"/>
      <c r="G151" s="183">
        <f t="shared" si="0"/>
        <v>0</v>
      </c>
      <c r="H151" s="160"/>
      <c r="I151" s="159">
        <f t="shared" si="1"/>
        <v>0</v>
      </c>
      <c r="J151" s="160"/>
      <c r="K151" s="159">
        <f t="shared" si="2"/>
        <v>0</v>
      </c>
      <c r="L151" s="159">
        <v>21</v>
      </c>
      <c r="M151" s="159">
        <f t="shared" si="3"/>
        <v>0</v>
      </c>
      <c r="N151" s="158">
        <v>0</v>
      </c>
      <c r="O151" s="158">
        <f t="shared" si="4"/>
        <v>0</v>
      </c>
      <c r="P151" s="158">
        <v>0</v>
      </c>
      <c r="Q151" s="158">
        <f t="shared" si="5"/>
        <v>0</v>
      </c>
      <c r="R151" s="159"/>
      <c r="S151" s="159" t="s">
        <v>128</v>
      </c>
      <c r="T151" s="159" t="s">
        <v>128</v>
      </c>
      <c r="U151" s="159">
        <v>0.42</v>
      </c>
      <c r="V151" s="159">
        <f t="shared" si="6"/>
        <v>46.66</v>
      </c>
      <c r="W151" s="159"/>
      <c r="X151" s="159" t="s">
        <v>276</v>
      </c>
      <c r="Y151" s="159" t="s">
        <v>114</v>
      </c>
      <c r="Z151" s="148"/>
      <c r="AA151" s="148"/>
      <c r="AB151" s="148"/>
      <c r="AC151" s="148"/>
      <c r="AD151" s="148"/>
      <c r="AE151" s="148"/>
      <c r="AF151" s="148"/>
      <c r="AG151" s="148" t="s">
        <v>277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ht="22.5" outlineLevel="1" x14ac:dyDescent="0.2">
      <c r="A152" s="178">
        <v>58</v>
      </c>
      <c r="B152" s="179" t="s">
        <v>286</v>
      </c>
      <c r="C152" s="186" t="s">
        <v>287</v>
      </c>
      <c r="D152" s="180" t="s">
        <v>242</v>
      </c>
      <c r="E152" s="181">
        <v>111.09910000000001</v>
      </c>
      <c r="F152" s="182"/>
      <c r="G152" s="183">
        <f t="shared" si="0"/>
        <v>0</v>
      </c>
      <c r="H152" s="160"/>
      <c r="I152" s="159">
        <f t="shared" si="1"/>
        <v>0</v>
      </c>
      <c r="J152" s="160"/>
      <c r="K152" s="159">
        <f t="shared" si="2"/>
        <v>0</v>
      </c>
      <c r="L152" s="159">
        <v>21</v>
      </c>
      <c r="M152" s="159">
        <f t="shared" si="3"/>
        <v>0</v>
      </c>
      <c r="N152" s="158">
        <v>0</v>
      </c>
      <c r="O152" s="158">
        <f t="shared" si="4"/>
        <v>0</v>
      </c>
      <c r="P152" s="158">
        <v>0</v>
      </c>
      <c r="Q152" s="158">
        <f t="shared" si="5"/>
        <v>0</v>
      </c>
      <c r="R152" s="159"/>
      <c r="S152" s="159" t="s">
        <v>128</v>
      </c>
      <c r="T152" s="159" t="s">
        <v>128</v>
      </c>
      <c r="U152" s="159">
        <v>0</v>
      </c>
      <c r="V152" s="159">
        <f t="shared" si="6"/>
        <v>0</v>
      </c>
      <c r="W152" s="159"/>
      <c r="X152" s="159" t="s">
        <v>276</v>
      </c>
      <c r="Y152" s="159" t="s">
        <v>114</v>
      </c>
      <c r="Z152" s="148"/>
      <c r="AA152" s="148"/>
      <c r="AB152" s="148"/>
      <c r="AC152" s="148"/>
      <c r="AD152" s="148"/>
      <c r="AE152" s="148"/>
      <c r="AF152" s="148"/>
      <c r="AG152" s="148" t="s">
        <v>277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1" x14ac:dyDescent="0.2">
      <c r="A153" s="172">
        <v>59</v>
      </c>
      <c r="B153" s="173" t="s">
        <v>288</v>
      </c>
      <c r="C153" s="187" t="s">
        <v>289</v>
      </c>
      <c r="D153" s="174" t="s">
        <v>242</v>
      </c>
      <c r="E153" s="175">
        <v>111.09910000000001</v>
      </c>
      <c r="F153" s="176"/>
      <c r="G153" s="177">
        <f t="shared" si="0"/>
        <v>0</v>
      </c>
      <c r="H153" s="160"/>
      <c r="I153" s="159">
        <f t="shared" si="1"/>
        <v>0</v>
      </c>
      <c r="J153" s="160"/>
      <c r="K153" s="159">
        <f t="shared" si="2"/>
        <v>0</v>
      </c>
      <c r="L153" s="159">
        <v>21</v>
      </c>
      <c r="M153" s="159">
        <f t="shared" si="3"/>
        <v>0</v>
      </c>
      <c r="N153" s="158">
        <v>0</v>
      </c>
      <c r="O153" s="158">
        <f t="shared" si="4"/>
        <v>0</v>
      </c>
      <c r="P153" s="158">
        <v>0</v>
      </c>
      <c r="Q153" s="158">
        <f t="shared" si="5"/>
        <v>0</v>
      </c>
      <c r="R153" s="159"/>
      <c r="S153" s="159" t="s">
        <v>128</v>
      </c>
      <c r="T153" s="159" t="s">
        <v>128</v>
      </c>
      <c r="U153" s="159">
        <v>6.0000000000000001E-3</v>
      </c>
      <c r="V153" s="159">
        <f t="shared" si="6"/>
        <v>0.67</v>
      </c>
      <c r="W153" s="159"/>
      <c r="X153" s="159" t="s">
        <v>276</v>
      </c>
      <c r="Y153" s="159" t="s">
        <v>114</v>
      </c>
      <c r="Z153" s="148"/>
      <c r="AA153" s="148"/>
      <c r="AB153" s="148"/>
      <c r="AC153" s="148"/>
      <c r="AD153" s="148"/>
      <c r="AE153" s="148"/>
      <c r="AF153" s="148"/>
      <c r="AG153" s="148" t="s">
        <v>277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x14ac:dyDescent="0.2">
      <c r="A154" s="3"/>
      <c r="B154" s="4"/>
      <c r="C154" s="190"/>
      <c r="D154" s="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E154">
        <v>12</v>
      </c>
      <c r="AF154">
        <v>21</v>
      </c>
      <c r="AG154" t="s">
        <v>92</v>
      </c>
    </row>
    <row r="155" spans="1:60" x14ac:dyDescent="0.2">
      <c r="A155" s="151"/>
      <c r="B155" s="152" t="s">
        <v>31</v>
      </c>
      <c r="C155" s="191"/>
      <c r="D155" s="153"/>
      <c r="E155" s="154"/>
      <c r="F155" s="154"/>
      <c r="G155" s="171">
        <f>G8+G13+G42+G48+G52+G78+G107+G110+G114+G116+G123+G131+G146</f>
        <v>0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E155">
        <f>SUMIF(L7:L153,AE154,G7:G153)</f>
        <v>0</v>
      </c>
      <c r="AF155">
        <f>SUMIF(L7:L153,AF154,G7:G153)</f>
        <v>0</v>
      </c>
      <c r="AG155" t="s">
        <v>290</v>
      </c>
    </row>
    <row r="156" spans="1:60" x14ac:dyDescent="0.2">
      <c r="A156" s="3"/>
      <c r="B156" s="4"/>
      <c r="C156" s="190"/>
      <c r="D156" s="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60" x14ac:dyDescent="0.2">
      <c r="A157" s="3"/>
      <c r="B157" s="4"/>
      <c r="C157" s="190"/>
      <c r="D157" s="6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60" x14ac:dyDescent="0.2">
      <c r="A158" s="256" t="s">
        <v>291</v>
      </c>
      <c r="B158" s="256"/>
      <c r="C158" s="257"/>
      <c r="D158" s="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60" x14ac:dyDescent="0.2">
      <c r="A159" s="258"/>
      <c r="B159" s="259"/>
      <c r="C159" s="260"/>
      <c r="D159" s="259"/>
      <c r="E159" s="259"/>
      <c r="F159" s="259"/>
      <c r="G159" s="26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G159" t="s">
        <v>292</v>
      </c>
    </row>
    <row r="160" spans="1:60" x14ac:dyDescent="0.2">
      <c r="A160" s="262"/>
      <c r="B160" s="263"/>
      <c r="C160" s="264"/>
      <c r="D160" s="263"/>
      <c r="E160" s="263"/>
      <c r="F160" s="263"/>
      <c r="G160" s="26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33" x14ac:dyDescent="0.2">
      <c r="A161" s="262"/>
      <c r="B161" s="263"/>
      <c r="C161" s="264"/>
      <c r="D161" s="263"/>
      <c r="E161" s="263"/>
      <c r="F161" s="263"/>
      <c r="G161" s="26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33" x14ac:dyDescent="0.2">
      <c r="A162" s="262"/>
      <c r="B162" s="263"/>
      <c r="C162" s="264"/>
      <c r="D162" s="263"/>
      <c r="E162" s="263"/>
      <c r="F162" s="263"/>
      <c r="G162" s="26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33" x14ac:dyDescent="0.2">
      <c r="A163" s="266"/>
      <c r="B163" s="267"/>
      <c r="C163" s="268"/>
      <c r="D163" s="267"/>
      <c r="E163" s="267"/>
      <c r="F163" s="267"/>
      <c r="G163" s="269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33" x14ac:dyDescent="0.2">
      <c r="A164" s="3"/>
      <c r="B164" s="4"/>
      <c r="C164" s="190"/>
      <c r="D164" s="6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33" x14ac:dyDescent="0.2">
      <c r="C165" s="192"/>
      <c r="D165" s="10"/>
      <c r="AG165" t="s">
        <v>293</v>
      </c>
    </row>
    <row r="166" spans="1:33" x14ac:dyDescent="0.2">
      <c r="D166" s="10"/>
    </row>
    <row r="167" spans="1:33" x14ac:dyDescent="0.2">
      <c r="D167" s="10"/>
    </row>
    <row r="168" spans="1:33" x14ac:dyDescent="0.2">
      <c r="D168" s="10"/>
    </row>
    <row r="169" spans="1:33" x14ac:dyDescent="0.2">
      <c r="D169" s="10"/>
    </row>
    <row r="170" spans="1:33" x14ac:dyDescent="0.2">
      <c r="D170" s="10"/>
    </row>
    <row r="171" spans="1:33" x14ac:dyDescent="0.2">
      <c r="D171" s="10"/>
    </row>
    <row r="172" spans="1:33" x14ac:dyDescent="0.2">
      <c r="D172" s="10"/>
    </row>
    <row r="173" spans="1:33" x14ac:dyDescent="0.2">
      <c r="D173" s="10"/>
    </row>
    <row r="174" spans="1:33" x14ac:dyDescent="0.2">
      <c r="D174" s="10"/>
    </row>
    <row r="175" spans="1:33" x14ac:dyDescent="0.2">
      <c r="D175" s="10"/>
    </row>
    <row r="176" spans="1:33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59:G163"/>
    <mergeCell ref="A1:G1"/>
    <mergeCell ref="C2:G2"/>
    <mergeCell ref="C3:G3"/>
    <mergeCell ref="C4:G4"/>
    <mergeCell ref="A158:C158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C848A6-5D92-49F6-A954-746666F29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581C1D-E6D1-45F0-8DF8-00368FAC645B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FEF48B-D911-43A6-9DAB-62DFF376B6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01R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01R Pol'!Názvy_tisku</vt:lpstr>
      <vt:lpstr>oadresa</vt:lpstr>
      <vt:lpstr>Stavba!Objednatel</vt:lpstr>
      <vt:lpstr>Stavba!Objekt</vt:lpstr>
      <vt:lpstr>'01 01R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David Zuska</cp:lastModifiedBy>
  <cp:lastPrinted>2019-03-19T12:27:02Z</cp:lastPrinted>
  <dcterms:created xsi:type="dcterms:W3CDTF">2009-04-08T07:15:50Z</dcterms:created>
  <dcterms:modified xsi:type="dcterms:W3CDTF">2025-04-10T12:15:38Z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