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477" activeTab="0"/>
  </bookViews>
  <sheets>
    <sheet name="Souhrn" sheetId="1" r:id="rId1"/>
    <sheet name="Elektro část" sheetId="2" r:id="rId2"/>
    <sheet name="Stavební část" sheetId="3" r:id="rId3"/>
    <sheet name="Software a hardware" sheetId="4" r:id="rId4"/>
    <sheet name="Mechanická část" sheetId="5" r:id="rId5"/>
  </sheets>
  <externalReferences>
    <externalReference r:id="rId8"/>
    <externalReference r:id="rId9"/>
  </externalReferences>
  <definedNames>
    <definedName name="CenaCelkem">'Souhrn'!#REF!</definedName>
    <definedName name="DPHSni">'Souhrn'!#REF!</definedName>
    <definedName name="DPHZakl">'Souhrn'!#REF!</definedName>
    <definedName name="Excel_BuiltIn_Print_Area_2_1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Mena">'Souhrn'!#REF!</definedName>
    <definedName name="SazbaDPH1" localSheetId="0">'Souhrn'!#REF!</definedName>
    <definedName name="SazbaDPH2" localSheetId="0">'Souhrn'!#REF!</definedName>
    <definedName name="ZakladDPHSni">'Souhrn'!#REF!</definedName>
    <definedName name="ZakladDPHSniVypocet" localSheetId="0">'Souhrn'!$F$34</definedName>
    <definedName name="ZakladDPHZakl">'Souhrn'!#REF!</definedName>
    <definedName name="ZakladDPHZaklVypocet" localSheetId="0">'Souhrn'!$G$34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7" authorId="0">
      <text>
        <r>
          <rPr>
            <sz val="9"/>
            <rFont val="Tahoma"/>
            <family val="2"/>
          </rPr>
          <t>Název</t>
        </r>
      </text>
    </comment>
    <comment ref="H7" authorId="0">
      <text>
        <r>
          <rPr>
            <sz val="9"/>
            <rFont val="Tahoma"/>
            <family val="2"/>
          </rPr>
          <t>IČO</t>
        </r>
      </text>
    </comment>
    <comment ref="C8" authorId="0">
      <text>
        <r>
          <rPr>
            <sz val="9"/>
            <rFont val="Tahoma"/>
            <family val="2"/>
          </rPr>
          <t>Ulice</t>
        </r>
      </text>
    </comment>
    <comment ref="H8" authorId="0">
      <text>
        <r>
          <rPr>
            <sz val="9"/>
            <rFont val="Tahoma"/>
            <family val="2"/>
          </rPr>
          <t>DIČ</t>
        </r>
      </text>
    </comment>
    <comment ref="C9" authorId="0">
      <text>
        <r>
          <rPr>
            <sz val="9"/>
            <rFont val="Tahoma"/>
            <family val="2"/>
          </rPr>
          <t>PSČ</t>
        </r>
      </text>
    </comment>
    <comment ref="D9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<sst xmlns="http://schemas.openxmlformats.org/spreadsheetml/2006/main" count="313" uniqueCount="214">
  <si>
    <t>Zkraceny popis</t>
  </si>
  <si>
    <t>m.j.</t>
  </si>
  <si>
    <t xml:space="preserve">mnozstvi </t>
  </si>
  <si>
    <t>%</t>
  </si>
  <si>
    <t>KUS</t>
  </si>
  <si>
    <t>Výchozí revize</t>
  </si>
  <si>
    <t>P.Č.</t>
  </si>
  <si>
    <t>J.cena [CZK]</t>
  </si>
  <si>
    <t>Cena celkem [CZK]</t>
  </si>
  <si>
    <t>Objednací číslo</t>
  </si>
  <si>
    <t>LTN-10C-3</t>
  </si>
  <si>
    <t>OLI-10B-1N-030A</t>
  </si>
  <si>
    <t>LTN-6B-1</t>
  </si>
  <si>
    <t>LTN-10C-1</t>
  </si>
  <si>
    <t>FH1-3SB/F</t>
  </si>
  <si>
    <t>PNA1 200A aM</t>
  </si>
  <si>
    <t>OPVP22-3</t>
  </si>
  <si>
    <t>PV22 100A gG</t>
  </si>
  <si>
    <t>BD250NE305</t>
  </si>
  <si>
    <t>SE-BD-0250-DTV3</t>
  </si>
  <si>
    <t>RP-BHD-CH10</t>
  </si>
  <si>
    <t>RP-BD-CK10</t>
  </si>
  <si>
    <t>RP-BHD-CP10</t>
  </si>
  <si>
    <t>RP-BHD-CN40</t>
  </si>
  <si>
    <t>3RB3046-1XB0</t>
  </si>
  <si>
    <t>3RH2122-1FB40</t>
  </si>
  <si>
    <t>7KM2200-2EA30-1CA1</t>
  </si>
  <si>
    <t>3RA2446-8XF32-1NB3</t>
  </si>
  <si>
    <t>3RA2120-1JA24-0BB4</t>
  </si>
  <si>
    <t>3RV2901-1E</t>
  </si>
  <si>
    <t>3RN2012-1BW31</t>
  </si>
  <si>
    <t>4NC5223-2DE21</t>
  </si>
  <si>
    <t>6EP1334-1LB00</t>
  </si>
  <si>
    <t>FLP-B+C MAXI VS/3</t>
  </si>
  <si>
    <t>Overload relay 32...115 A Electronic For motor protection Size S3, Class 10E Contactor mounting Main circuit: Screw Auxiliary circuit: Screw Manual-Automatic-Reset</t>
  </si>
  <si>
    <t>Contactor relay, 2 NO + 2 NC, 24 V DC, with integrated diode, Size S00, screw terminal</t>
  </si>
  <si>
    <t>SENTRON, measuring device, 7KM PAC2200, LCD, L-L: 400 V, L-N: 230 V, 5 A, strd rail instr., 3-phase, M-Bus, apparent/ active/reactive energy, self-powered, screw terminals</t>
  </si>
  <si>
    <t>Contactor assembly for star-delta (wye-delta) start AC-3, 90 kW/400 V 20-33 V AC/DC Size S3, screw terminal electrical and mechanical interlock 3 NO+3 NC, integrated varistor</t>
  </si>
  <si>
    <t>Load feeder fuseless, Direct-on-line starting 400 V AC, Size S0 7.00...10.0 A 24 V DC screw terminal for installation on standard mounting rail (also fulfills type of coordination 1) Type of coordination 2, Iq = 150 kA 1 NO+1 NC (contactor)</t>
  </si>
  <si>
    <t>Auxiliary switch transverse 1 NO+1 NC screw terminal for circuit breaker 3RV2</t>
  </si>
  <si>
    <t>Thermistor motor protection relay Standard evaluation unit 22.5 mm enclosure screw terminal 2 change-over contacts bistable US = 24 V-240 V AC/DC Manual/Auto/Remote reset 2 LEDs (READY/TRIPPED) galvanic isolation Test/reset button Wire break monitoring Short circuit monitoring non-volatile</t>
  </si>
  <si>
    <t>current transformer 250/5 A 5 VA CL 0.5</t>
  </si>
  <si>
    <t>SITOP PSU100L 24 V/10 A Stabilized power supply input: 120/230 V AC, output: DC 24 V/10 A</t>
  </si>
  <si>
    <t>Enclosure for command devices, 22 mm, round, Enclosure material metal, Enclosure top part yellow, with protective collar, 1 control point metal, A=EMERGENCY STOP mushroom pushbutton red, 40 mm, rotate-to-unlatch, 1 NC, 1 NC, screw terminal, floor mounting, 1xM20 each on top and bottom</t>
  </si>
  <si>
    <t>3SU1851-0NB00-2AC2</t>
  </si>
  <si>
    <t>Samostatně stojící systémová skříň SE 8</t>
  </si>
  <si>
    <t>Topná jednotka pro rozváděčové skříně</t>
  </si>
  <si>
    <t>Systémové LED svítidlo, se zásuvkou, D, Schuko (Typ F, CEE 7/3), Délka: 437 mm, Vstupní napětí: 100 V - 240 V, 1~, 50 Hz/60 Hz</t>
  </si>
  <si>
    <t>Napájení, 3-žilové (se zdířkou, bez konektoru), Vstupní napětí: 100 V - 240 V, 1~, 50 Hz/60 Hz</t>
  </si>
  <si>
    <t>Jistič 3P, 10A/C</t>
  </si>
  <si>
    <t>Proudový chránič s nadproudovou ochranou</t>
  </si>
  <si>
    <t>Jistič</t>
  </si>
  <si>
    <t>Pojistkový odpínač</t>
  </si>
  <si>
    <t>Pojistková vložka</t>
  </si>
  <si>
    <t>Spínací blok</t>
  </si>
  <si>
    <t>Nadproudová spoušť</t>
  </si>
  <si>
    <t>Prodlužovací hřídel</t>
  </si>
  <si>
    <t>Blok ručního pohonu</t>
  </si>
  <si>
    <t>Páka ručního pohonu</t>
  </si>
  <si>
    <t>Ložisko ručního pohonu</t>
  </si>
  <si>
    <t>kombinovaný svodič bleskových proudů a přepětí, vhodné pro 3-fázový systém TN-C, instalace na vstupu do budovy</t>
  </si>
  <si>
    <t>RITTAL SE.5850580</t>
  </si>
  <si>
    <t>RITTAL 3105320</t>
  </si>
  <si>
    <t>RITTAL 2500210</t>
  </si>
  <si>
    <t>RITTAL 2500400</t>
  </si>
  <si>
    <t>KOPLETACE ROZVÁDĚČE</t>
  </si>
  <si>
    <t>DEMONTÁŽ STÁVAJÍCÍHO ROZVÁDĚČE</t>
  </si>
  <si>
    <t>MONTÁŽ NOVÉHO ROZVÁDĚČE</t>
  </si>
  <si>
    <t>Revize, vypínán zařízení, dozor správce</t>
  </si>
  <si>
    <t>Revizní zpráva</t>
  </si>
  <si>
    <t>Cena bez DPH</t>
  </si>
  <si>
    <t>KPL</t>
  </si>
  <si>
    <t>H07BQ O550P-3G1.5</t>
  </si>
  <si>
    <t>ÖLFLEX® 550 P včetně uložení</t>
  </si>
  <si>
    <t>M</t>
  </si>
  <si>
    <t>PatchCord</t>
  </si>
  <si>
    <t>ethernetový kabel včetně uložení a zakončení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</si>
  <si>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</si>
  <si>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</si>
  <si>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</si>
  <si>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</si>
  <si>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</si>
  <si>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</si>
  <si>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</si>
  <si>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</si>
  <si>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0</t>
  </si>
  <si>
    <t>Ostatní náklady</t>
  </si>
  <si>
    <t>VRN 01</t>
  </si>
  <si>
    <t>Zařízení staveniště</t>
  </si>
  <si>
    <t>Soubor</t>
  </si>
  <si>
    <t>VRN-02</t>
  </si>
  <si>
    <t>Provoz investora</t>
  </si>
  <si>
    <t>VRN-03</t>
  </si>
  <si>
    <t>Kompletační činnost</t>
  </si>
  <si>
    <t>VRN-04</t>
  </si>
  <si>
    <t>Přesun stavebních kapacit, práce malého rozsahu</t>
  </si>
  <si>
    <t>4</t>
  </si>
  <si>
    <t>Vodorovné konstrukce</t>
  </si>
  <si>
    <t>411321414R00</t>
  </si>
  <si>
    <t>Stropy deskové ze železobetonu C 25/30</t>
  </si>
  <si>
    <t>m3</t>
  </si>
  <si>
    <t>1,5*0,7*0,2</t>
  </si>
  <si>
    <t>411351101RT4</t>
  </si>
  <si>
    <t>Bednění stropů deskových, bednění vlastní -zřízení včetně podepření, tl. stropu 24 cm</t>
  </si>
  <si>
    <t>m2</t>
  </si>
  <si>
    <t>411351102R00</t>
  </si>
  <si>
    <t>Bednění stropů deskových, vlastní - odstranění</t>
  </si>
  <si>
    <t>411361821R00</t>
  </si>
  <si>
    <t>Výztuž stropů z betonářské oceli 10505(R)</t>
  </si>
  <si>
    <t>t</t>
  </si>
  <si>
    <t>0,21*0,120</t>
  </si>
  <si>
    <t>4-01</t>
  </si>
  <si>
    <t>Statické zajištění spolupůsobení nově zabetonovaného otvoru ze ŽB se stávající stropní konstrukcí např. chem. kotvy a roxory</t>
  </si>
  <si>
    <t>soubor</t>
  </si>
  <si>
    <t>63</t>
  </si>
  <si>
    <t>Podlahy a podlahové konstrukce</t>
  </si>
  <si>
    <t>632451011R00</t>
  </si>
  <si>
    <t>Vyrovnávací potěr tl.20 mm</t>
  </si>
  <si>
    <t>96</t>
  </si>
  <si>
    <t>Bourání konstrukcí</t>
  </si>
  <si>
    <t>963051113R00</t>
  </si>
  <si>
    <t>Bourání ŽB stropů deskových tl. nad 8 cm</t>
  </si>
  <si>
    <t>965043331RT1</t>
  </si>
  <si>
    <t>Bourání podkladů bet., potěr tl. 10 cm, pl. 4 m2 mazanina tl. 5 - 8 cm s potěrem</t>
  </si>
  <si>
    <t>0,05*2*1</t>
  </si>
  <si>
    <t>965081713RT1</t>
  </si>
  <si>
    <t>Bourání dlažeb keramických tl.10 mm, nad 1 m2 ručně, dlaždice keramické</t>
  </si>
  <si>
    <t>2*1</t>
  </si>
  <si>
    <t>970251200R00</t>
  </si>
  <si>
    <t>Řezání železobetonu hl. řezu 200 mm</t>
  </si>
  <si>
    <t>m</t>
  </si>
  <si>
    <t>1,5*3+0,7*4</t>
  </si>
  <si>
    <t>99</t>
  </si>
  <si>
    <t>Staveništní přesun hmot</t>
  </si>
  <si>
    <t>999281145R00</t>
  </si>
  <si>
    <t>Přesun hmot pro opravy a údržbu do v. 6 m, nošením</t>
  </si>
  <si>
    <t>711</t>
  </si>
  <si>
    <t>Izolace proti vodě</t>
  </si>
  <si>
    <t>711212901R00</t>
  </si>
  <si>
    <t>Provedení penetrace podkladů pod hydroizol.stěrky</t>
  </si>
  <si>
    <t>711212002RT5</t>
  </si>
  <si>
    <t>Hydroizolační povlak - nátěr nebo stěrka  stěrka tl. 3 mm</t>
  </si>
  <si>
    <t>998711201R00</t>
  </si>
  <si>
    <t>Přesun hmot pro izolace proti vodě, výšky do 6 m</t>
  </si>
  <si>
    <t>771</t>
  </si>
  <si>
    <t>Podlahy z dlaždic a obklady</t>
  </si>
  <si>
    <t>771101210R00</t>
  </si>
  <si>
    <t>Penetrace podkladu pod dlažby</t>
  </si>
  <si>
    <t>771575106RU1</t>
  </si>
  <si>
    <t>Montáž podlah keram.,režné hladké, tmel, 20x10 cm  (flex.lepidlo), (spár.hmota)</t>
  </si>
  <si>
    <t>771-01</t>
  </si>
  <si>
    <t xml:space="preserve">Dodávka keramické dlažby </t>
  </si>
  <si>
    <t>998771201R00</t>
  </si>
  <si>
    <t>Přesun hmot pro podlahy z dlaždic, výšky do 6 m</t>
  </si>
  <si>
    <t>D96</t>
  </si>
  <si>
    <t>Přesuny suti a vybouraných hmot</t>
  </si>
  <si>
    <t>979086112R00</t>
  </si>
  <si>
    <t>Nakládání nebo překládání suti a vybouraných hmot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</si>
  <si>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</si>
  <si>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</si>
  <si>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</si>
  <si>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</si>
  <si>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</si>
  <si>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</si>
  <si>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979990101R00</t>
  </si>
  <si>
    <t>Poplatek za uložení směsi betonu a cihel skupina 170101 a 170102</t>
  </si>
  <si>
    <t>979093111R00</t>
  </si>
  <si>
    <t>Uložení suti na skládku bez zhutnění</t>
  </si>
  <si>
    <t>Oprava vlnobití - LK Zábrdovice</t>
  </si>
  <si>
    <t>Elektro část</t>
  </si>
  <si>
    <t>Elektro část - výměna rozvaděče</t>
  </si>
  <si>
    <t>Stavební část - prostup stropem</t>
  </si>
  <si>
    <t>Stavba:</t>
  </si>
  <si>
    <t>Oprava vlnobití</t>
  </si>
  <si>
    <t>Objekt:</t>
  </si>
  <si>
    <t>Letní koupaliště Zábrdovice</t>
  </si>
  <si>
    <t>Objednatel:</t>
  </si>
  <si>
    <t>STAREZ - SPORT, a.s.</t>
  </si>
  <si>
    <t>IČO:</t>
  </si>
  <si>
    <t>DIČ:</t>
  </si>
  <si>
    <t>CZ26932211</t>
  </si>
  <si>
    <t>Zhotovitel:</t>
  </si>
  <si>
    <t>Vypracoval:</t>
  </si>
  <si>
    <t>Rozpis ceny</t>
  </si>
  <si>
    <t>Cena celkem bez DPH</t>
  </si>
  <si>
    <t>CZK</t>
  </si>
  <si>
    <t>v</t>
  </si>
  <si>
    <t>dne</t>
  </si>
  <si>
    <t>Za zhotovitele</t>
  </si>
  <si>
    <t>Stavební část</t>
  </si>
  <si>
    <t>Mechanická část</t>
  </si>
  <si>
    <t>Zkrácený popis</t>
  </si>
  <si>
    <t>Řídící jednotka sestavená z PLC Unitronics</t>
  </si>
  <si>
    <t>Software a hardware</t>
  </si>
  <si>
    <t>Propojení PLC a panelu</t>
  </si>
  <si>
    <t>Ovládací panel ve sloupku řešený 7" dotykovým displejem (IP 55 případně vyšší)</t>
  </si>
  <si>
    <t>kpl</t>
  </si>
  <si>
    <t>ks</t>
  </si>
  <si>
    <t>Montáž + naprogramování</t>
  </si>
  <si>
    <t>Manuál</t>
  </si>
  <si>
    <t>Revize</t>
  </si>
  <si>
    <t>kus</t>
  </si>
  <si>
    <t>Sestavení programu: software pro sestavení více druhů vlnobití  a jejich uložení, možnost ovládání z jiných zařízení pomocí webové protokolu</t>
  </si>
  <si>
    <t>CELKEM bez DPH</t>
  </si>
  <si>
    <t>množství</t>
  </si>
  <si>
    <t>Komponenty k řídící jednotce včetně ovládání kesonů, ventilů, ventilátoru a čerpadla</t>
  </si>
  <si>
    <t>Kompletní výměna soustrojí kesonových pohonů včetně montáže: táhla, ložiska, pneumatické a elektrické ventily, pneumatické válce včetně ok, vidlice válců, pístnice, základní desky, šroubení, tlumiče hluku, vsuvky, hadice…</t>
  </si>
  <si>
    <t>Elektroinstalace a rozvody ke kesonům včetně montáže</t>
  </si>
  <si>
    <t>Doprava</t>
  </si>
  <si>
    <t>Kontrola, vyčištění a zkouška kompresoru a elektromotoru</t>
  </si>
  <si>
    <t>Provedení funkčních zkoušek</t>
  </si>
  <si>
    <t>Funkční zkouška + zaškolení obsluhy</t>
  </si>
  <si>
    <t>PD skutečného provedení</t>
  </si>
  <si>
    <t>Zazimování technologie v 09/22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</si>
</sst>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_-* #,##0.00000\ _K_č_-;\-* #,##0.00000\ _K_č_-;_-* &quot;-&quot;??\ _K_č_-;_-@_-"/>
    <numFmt numFmtId="169" formatCode="_-* #,##0.000000\ _K_č_-;\-* #,##0.000000\ _K_č_-;_-* &quot;-&quot;??\ _K_č_-;_-@_-"/>
    <numFmt numFmtId="170" formatCode="_-* #,##0.0000000\ _K_č_-;\-* #,##0.0000000\ _K_č_-;_-* &quot;-&quot;??\ _K_č_-;_-@_-"/>
    <numFmt numFmtId="171" formatCode="_-* #,##0.00000000\ _K_č_-;\-* #,##0.00000000\ _K_č_-;_-* &quot;-&quot;??\ _K_č_-;_-@_-"/>
    <numFmt numFmtId="172" formatCode="_-* #,##0.000000000\ _K_č_-;\-* #,##0.000000000\ _K_č_-;_-* &quot;-&quot;??\ _K_č_-;_-@_-"/>
    <numFmt numFmtId="173" formatCode="_-* #,##0.0\ _K_č_-;\-* #,##0.0\ _K_č_-;_-* &quot;-&quot;??\ _K_č_-;_-@_-"/>
    <numFmt numFmtId="174" formatCode="_-* #,##0.0\ _K_č_-;\-* #,##0.0\ _K_č_-;_-* &quot;-&quot;?\ _K_č_-;_-@_-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[$€-2]\ #,##0.00_);[Red]\([$€-2]\ #,##0.00\)"/>
    <numFmt numFmtId="182" formatCode="#,##0.00000"/>
    <numFmt numFmtId="183" formatCode="[$-405]dddd\ d\.\ mmmm\ yyyy"/>
    <numFmt numFmtId="184" formatCode="0.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2"/>
      <name val="Arial CE"/>
      <family val="0"/>
    </font>
    <font>
      <sz val="9"/>
      <name val="Tahoma"/>
      <family val="2"/>
    </font>
    <font>
      <sz val="11"/>
      <name val="Arial CE"/>
      <family val="0"/>
    </font>
    <font>
      <b/>
      <sz val="13"/>
      <name val="Arial CE"/>
      <family val="0"/>
    </font>
    <font>
      <b/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65" fontId="20" fillId="0" borderId="12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4" borderId="11" xfId="0" applyFill="1" applyBorder="1" applyAlignment="1">
      <alignment/>
    </xf>
    <xf numFmtId="49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8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5" fillId="25" borderId="16" xfId="0" applyFont="1" applyFill="1" applyBorder="1" applyAlignment="1">
      <alignment vertical="top"/>
    </xf>
    <xf numFmtId="49" fontId="25" fillId="25" borderId="17" xfId="0" applyNumberFormat="1" applyFont="1" applyFill="1" applyBorder="1" applyAlignment="1">
      <alignment vertical="top"/>
    </xf>
    <xf numFmtId="49" fontId="25" fillId="25" borderId="17" xfId="0" applyNumberFormat="1" applyFont="1" applyFill="1" applyBorder="1" applyAlignment="1">
      <alignment horizontal="left" vertical="top" wrapText="1"/>
    </xf>
    <xf numFmtId="0" fontId="25" fillId="25" borderId="17" xfId="0" applyFont="1" applyFill="1" applyBorder="1" applyAlignment="1">
      <alignment horizontal="center" vertical="top" shrinkToFit="1"/>
    </xf>
    <xf numFmtId="182" fontId="25" fillId="25" borderId="17" xfId="0" applyNumberFormat="1" applyFont="1" applyFill="1" applyBorder="1" applyAlignment="1">
      <alignment vertical="top" shrinkToFit="1"/>
    </xf>
    <xf numFmtId="4" fontId="25" fillId="25" borderId="17" xfId="0" applyNumberFormat="1" applyFont="1" applyFill="1" applyBorder="1" applyAlignment="1">
      <alignment vertical="top" shrinkToFit="1"/>
    </xf>
    <xf numFmtId="4" fontId="25" fillId="25" borderId="18" xfId="0" applyNumberFormat="1" applyFont="1" applyFill="1" applyBorder="1" applyAlignment="1">
      <alignment vertical="top" shrinkToFit="1"/>
    </xf>
    <xf numFmtId="0" fontId="26" fillId="0" borderId="19" xfId="0" applyFont="1" applyBorder="1" applyAlignment="1">
      <alignment vertical="top"/>
    </xf>
    <xf numFmtId="49" fontId="26" fillId="0" borderId="20" xfId="0" applyNumberFormat="1" applyFont="1" applyBorder="1" applyAlignment="1">
      <alignment vertical="top"/>
    </xf>
    <xf numFmtId="0" fontId="26" fillId="0" borderId="20" xfId="0" applyFont="1" applyBorder="1" applyAlignment="1">
      <alignment horizontal="center" vertical="top" shrinkToFit="1"/>
    </xf>
    <xf numFmtId="182" fontId="26" fillId="0" borderId="20" xfId="0" applyNumberFormat="1" applyFont="1" applyBorder="1" applyAlignment="1">
      <alignment vertical="top" shrinkToFit="1"/>
    </xf>
    <xf numFmtId="4" fontId="26" fillId="0" borderId="21" xfId="0" applyNumberFormat="1" applyFont="1" applyBorder="1" applyAlignment="1">
      <alignment vertical="top" shrinkToFit="1"/>
    </xf>
    <xf numFmtId="0" fontId="26" fillId="0" borderId="22" xfId="0" applyFont="1" applyBorder="1" applyAlignment="1">
      <alignment vertical="top"/>
    </xf>
    <xf numFmtId="49" fontId="26" fillId="0" borderId="23" xfId="0" applyNumberFormat="1" applyFont="1" applyBorder="1" applyAlignment="1">
      <alignment vertical="top"/>
    </xf>
    <xf numFmtId="0" fontId="26" fillId="0" borderId="23" xfId="0" applyFont="1" applyBorder="1" applyAlignment="1">
      <alignment horizontal="center" vertical="top" shrinkToFit="1"/>
    </xf>
    <xf numFmtId="182" fontId="26" fillId="0" borderId="23" xfId="0" applyNumberFormat="1" applyFont="1" applyBorder="1" applyAlignment="1">
      <alignment vertical="top" shrinkToFit="1"/>
    </xf>
    <xf numFmtId="4" fontId="26" fillId="0" borderId="24" xfId="0" applyNumberFormat="1" applyFont="1" applyBorder="1" applyAlignment="1">
      <alignment vertical="top" shrinkToFit="1"/>
    </xf>
    <xf numFmtId="0" fontId="26" fillId="0" borderId="0" xfId="0" applyFont="1" applyAlignment="1">
      <alignment vertical="top"/>
    </xf>
    <xf numFmtId="49" fontId="26" fillId="0" borderId="0" xfId="0" applyNumberFormat="1" applyFont="1" applyAlignment="1">
      <alignment vertical="top"/>
    </xf>
    <xf numFmtId="182" fontId="27" fillId="0" borderId="0" xfId="0" applyNumberFormat="1" applyFont="1" applyAlignment="1">
      <alignment horizontal="center" vertical="top" wrapText="1" shrinkToFit="1"/>
    </xf>
    <xf numFmtId="182" fontId="27" fillId="0" borderId="0" xfId="0" applyNumberFormat="1" applyFont="1" applyAlignment="1">
      <alignment vertical="top" wrapText="1" shrinkToFit="1"/>
    </xf>
    <xf numFmtId="4" fontId="26" fillId="0" borderId="0" xfId="0" applyNumberFormat="1" applyFont="1" applyAlignment="1">
      <alignment vertical="top" shrinkToFit="1"/>
    </xf>
    <xf numFmtId="0" fontId="26" fillId="0" borderId="0" xfId="0" applyFont="1" applyAlignment="1">
      <alignment horizontal="center" vertical="top" shrinkToFit="1"/>
    </xf>
    <xf numFmtId="49" fontId="0" fillId="0" borderId="0" xfId="0" applyNumberFormat="1" applyAlignment="1">
      <alignment horizontal="left" vertical="top" wrapText="1"/>
    </xf>
    <xf numFmtId="0" fontId="25" fillId="25" borderId="15" xfId="0" applyFont="1" applyFill="1" applyBorder="1" applyAlignment="1">
      <alignment vertical="top"/>
    </xf>
    <xf numFmtId="49" fontId="25" fillId="25" borderId="25" xfId="0" applyNumberFormat="1" applyFont="1" applyFill="1" applyBorder="1" applyAlignment="1">
      <alignment vertical="top"/>
    </xf>
    <xf numFmtId="49" fontId="25" fillId="25" borderId="25" xfId="0" applyNumberFormat="1" applyFont="1" applyFill="1" applyBorder="1" applyAlignment="1">
      <alignment horizontal="left" vertical="top" wrapText="1"/>
    </xf>
    <xf numFmtId="0" fontId="25" fillId="25" borderId="25" xfId="0" applyFont="1" applyFill="1" applyBorder="1" applyAlignment="1">
      <alignment horizontal="center" vertical="top"/>
    </xf>
    <xf numFmtId="0" fontId="25" fillId="25" borderId="25" xfId="0" applyFont="1" applyFill="1" applyBorder="1" applyAlignment="1">
      <alignment vertical="top"/>
    </xf>
    <xf numFmtId="4" fontId="25" fillId="25" borderId="13" xfId="0" applyNumberFormat="1" applyFont="1" applyFill="1" applyBorder="1" applyAlignment="1">
      <alignment vertical="top"/>
    </xf>
    <xf numFmtId="49" fontId="26" fillId="0" borderId="20" xfId="0" applyNumberFormat="1" applyFont="1" applyBorder="1" applyAlignment="1">
      <alignment horizontal="left" vertical="top"/>
    </xf>
    <xf numFmtId="49" fontId="25" fillId="25" borderId="17" xfId="0" applyNumberFormat="1" applyFont="1" applyFill="1" applyBorder="1" applyAlignment="1">
      <alignment horizontal="left" vertical="top"/>
    </xf>
    <xf numFmtId="49" fontId="26" fillId="0" borderId="23" xfId="0" applyNumberFormat="1" applyFont="1" applyBorder="1" applyAlignment="1">
      <alignment horizontal="left" vertical="top"/>
    </xf>
    <xf numFmtId="182" fontId="27" fillId="0" borderId="0" xfId="0" applyNumberFormat="1" applyFont="1" applyAlignment="1" quotePrefix="1">
      <alignment horizontal="left" vertical="top"/>
    </xf>
    <xf numFmtId="49" fontId="26" fillId="0" borderId="0" xfId="0" applyNumberFormat="1" applyFont="1" applyAlignment="1">
      <alignment horizontal="left" vertical="top"/>
    </xf>
    <xf numFmtId="0" fontId="0" fillId="0" borderId="0" xfId="0" applyBorder="1" applyAlignment="1">
      <alignment vertical="center"/>
    </xf>
    <xf numFmtId="0" fontId="0" fillId="26" borderId="0" xfId="0" applyFill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0" fillId="0" borderId="12" xfId="0" applyNumberFormat="1" applyFont="1" applyBorder="1" applyAlignment="1">
      <alignment/>
    </xf>
    <xf numFmtId="0" fontId="0" fillId="25" borderId="26" xfId="0" applyFill="1" applyBorder="1" applyAlignment="1">
      <alignment horizontal="left" vertical="center" indent="1"/>
    </xf>
    <xf numFmtId="0" fontId="0" fillId="25" borderId="27" xfId="0" applyFill="1" applyBorder="1" applyAlignment="1">
      <alignment horizontal="left" vertical="center" indent="1"/>
    </xf>
    <xf numFmtId="0" fontId="0" fillId="25" borderId="28" xfId="0" applyFill="1" applyBorder="1" applyAlignment="1">
      <alignment wrapText="1"/>
    </xf>
    <xf numFmtId="49" fontId="25" fillId="25" borderId="28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indent="1"/>
    </xf>
    <xf numFmtId="0" fontId="0" fillId="0" borderId="29" xfId="0" applyBorder="1" applyAlignment="1">
      <alignment/>
    </xf>
    <xf numFmtId="0" fontId="25" fillId="0" borderId="26" xfId="0" applyFont="1" applyBorder="1" applyAlignment="1">
      <alignment horizontal="left" vertical="center" indent="1"/>
    </xf>
    <xf numFmtId="0" fontId="25" fillId="0" borderId="27" xfId="0" applyFont="1" applyBorder="1" applyAlignment="1">
      <alignment horizontal="left" vertical="center" indent="1"/>
    </xf>
    <xf numFmtId="0" fontId="25" fillId="0" borderId="28" xfId="0" applyFont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25" fillId="0" borderId="28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right" vertical="center"/>
    </xf>
    <xf numFmtId="0" fontId="0" fillId="0" borderId="31" xfId="0" applyBorder="1" applyAlignment="1">
      <alignment horizontal="left" vertical="top" indent="1"/>
    </xf>
    <xf numFmtId="0" fontId="0" fillId="0" borderId="17" xfId="0" applyBorder="1" applyAlignment="1">
      <alignment vertical="top" wrapText="1"/>
    </xf>
    <xf numFmtId="0" fontId="25" fillId="0" borderId="17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wrapText="1"/>
    </xf>
    <xf numFmtId="0" fontId="24" fillId="25" borderId="33" xfId="0" applyFont="1" applyFill="1" applyBorder="1" applyAlignment="1">
      <alignment horizontal="left" vertical="center" indent="1"/>
    </xf>
    <xf numFmtId="0" fontId="25" fillId="25" borderId="34" xfId="0" applyFont="1" applyFill="1" applyBorder="1" applyAlignment="1">
      <alignment horizontal="left" vertical="center" wrapText="1"/>
    </xf>
    <xf numFmtId="0" fontId="0" fillId="25" borderId="34" xfId="0" applyFill="1" applyBorder="1" applyAlignment="1">
      <alignment horizontal="left" vertical="center" wrapText="1"/>
    </xf>
    <xf numFmtId="4" fontId="24" fillId="25" borderId="34" xfId="0" applyNumberFormat="1" applyFont="1" applyFill="1" applyBorder="1" applyAlignment="1">
      <alignment horizontal="left" vertical="center"/>
    </xf>
    <xf numFmtId="49" fontId="0" fillId="25" borderId="35" xfId="0" applyNumberFormat="1" applyFill="1" applyBorder="1" applyAlignment="1">
      <alignment horizontal="left" vertical="center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8" xfId="0" applyFont="1" applyBorder="1" applyAlignment="1">
      <alignment vertical="top" wrapText="1"/>
    </xf>
    <xf numFmtId="0" fontId="25" fillId="0" borderId="28" xfId="0" applyFont="1" applyBorder="1" applyAlignment="1">
      <alignment vertical="top"/>
    </xf>
    <xf numFmtId="14" fontId="25" fillId="0" borderId="28" xfId="0" applyNumberFormat="1" applyFont="1" applyBorder="1" applyAlignment="1">
      <alignment horizontal="center" vertical="top"/>
    </xf>
    <xf numFmtId="0" fontId="25" fillId="0" borderId="26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26" fillId="26" borderId="20" xfId="0" applyNumberFormat="1" applyFont="1" applyFill="1" applyBorder="1" applyAlignment="1" applyProtection="1">
      <alignment vertical="top" shrinkToFit="1"/>
      <protection locked="0"/>
    </xf>
    <xf numFmtId="0" fontId="20" fillId="0" borderId="3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165" fontId="20" fillId="0" borderId="40" xfId="0" applyNumberFormat="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165" fontId="20" fillId="0" borderId="44" xfId="0" applyNumberFormat="1" applyFont="1" applyBorder="1" applyAlignment="1">
      <alignment/>
    </xf>
    <xf numFmtId="49" fontId="25" fillId="25" borderId="45" xfId="0" applyNumberFormat="1" applyFont="1" applyFill="1" applyBorder="1" applyAlignment="1">
      <alignment horizontal="left" vertical="top" wrapText="1"/>
    </xf>
    <xf numFmtId="49" fontId="25" fillId="25" borderId="45" xfId="0" applyNumberFormat="1" applyFont="1" applyFill="1" applyBorder="1" applyAlignment="1">
      <alignment horizontal="center" vertical="top" wrapText="1"/>
    </xf>
    <xf numFmtId="49" fontId="25" fillId="25" borderId="46" xfId="0" applyNumberFormat="1" applyFont="1" applyFill="1" applyBorder="1" applyAlignment="1">
      <alignment horizontal="left" vertical="top" wrapText="1"/>
    </xf>
    <xf numFmtId="49" fontId="25" fillId="25" borderId="47" xfId="0" applyNumberFormat="1" applyFont="1" applyFill="1" applyBorder="1" applyAlignment="1">
      <alignment horizontal="center" vertical="center" wrapText="1"/>
    </xf>
    <xf numFmtId="0" fontId="20" fillId="27" borderId="47" xfId="0" applyFont="1" applyFill="1" applyBorder="1" applyAlignment="1">
      <alignment/>
    </xf>
    <xf numFmtId="0" fontId="20" fillId="27" borderId="48" xfId="0" applyFont="1" applyFill="1" applyBorder="1" applyAlignment="1">
      <alignment/>
    </xf>
    <xf numFmtId="0" fontId="21" fillId="27" borderId="45" xfId="0" applyFont="1" applyFill="1" applyBorder="1" applyAlignment="1">
      <alignment/>
    </xf>
    <xf numFmtId="0" fontId="20" fillId="27" borderId="45" xfId="0" applyFont="1" applyFill="1" applyBorder="1" applyAlignment="1">
      <alignment horizontal="center"/>
    </xf>
    <xf numFmtId="0" fontId="20" fillId="27" borderId="45" xfId="0" applyFont="1" applyFill="1" applyBorder="1" applyAlignment="1">
      <alignment/>
    </xf>
    <xf numFmtId="4" fontId="26" fillId="27" borderId="49" xfId="0" applyNumberFormat="1" applyFont="1" applyFill="1" applyBorder="1" applyAlignment="1" applyProtection="1">
      <alignment vertical="top" shrinkToFit="1"/>
      <protection locked="0"/>
    </xf>
    <xf numFmtId="165" fontId="20" fillId="27" borderId="46" xfId="0" applyNumberFormat="1" applyFont="1" applyFill="1" applyBorder="1" applyAlignment="1">
      <alignment/>
    </xf>
    <xf numFmtId="0" fontId="20" fillId="0" borderId="43" xfId="0" applyFont="1" applyBorder="1" applyAlignment="1">
      <alignment wrapText="1"/>
    </xf>
    <xf numFmtId="0" fontId="28" fillId="25" borderId="50" xfId="0" applyFont="1" applyFill="1" applyBorder="1" applyAlignment="1">
      <alignment horizontal="left" vertical="center" indent="1"/>
    </xf>
    <xf numFmtId="0" fontId="0" fillId="25" borderId="51" xfId="0" applyFill="1" applyBorder="1" applyAlignment="1">
      <alignment wrapText="1"/>
    </xf>
    <xf numFmtId="49" fontId="24" fillId="25" borderId="51" xfId="0" applyNumberFormat="1" applyFont="1" applyFill="1" applyBorder="1" applyAlignment="1">
      <alignment horizontal="left" vertical="center" wrapText="1"/>
    </xf>
    <xf numFmtId="0" fontId="0" fillId="25" borderId="0" xfId="0" applyFill="1" applyBorder="1" applyAlignment="1">
      <alignment wrapText="1"/>
    </xf>
    <xf numFmtId="49" fontId="25" fillId="25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0" fillId="27" borderId="10" xfId="0" applyFont="1" applyFill="1" applyBorder="1" applyAlignment="1">
      <alignment/>
    </xf>
    <xf numFmtId="0" fontId="20" fillId="27" borderId="13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0" fontId="20" fillId="27" borderId="11" xfId="0" applyFont="1" applyFill="1" applyBorder="1" applyAlignment="1">
      <alignment horizontal="center"/>
    </xf>
    <xf numFmtId="2" fontId="20" fillId="27" borderId="11" xfId="0" applyNumberFormat="1" applyFont="1" applyFill="1" applyBorder="1" applyAlignment="1">
      <alignment/>
    </xf>
    <xf numFmtId="165" fontId="20" fillId="27" borderId="11" xfId="0" applyNumberFormat="1" applyFont="1" applyFill="1" applyBorder="1" applyAlignment="1">
      <alignment/>
    </xf>
    <xf numFmtId="165" fontId="20" fillId="27" borderId="12" xfId="0" applyNumberFormat="1" applyFont="1" applyFill="1" applyBorder="1" applyAlignment="1">
      <alignment/>
    </xf>
    <xf numFmtId="0" fontId="20" fillId="27" borderId="52" xfId="0" applyFont="1" applyFill="1" applyBorder="1" applyAlignment="1">
      <alignment/>
    </xf>
    <xf numFmtId="0" fontId="20" fillId="27" borderId="53" xfId="0" applyFont="1" applyFill="1" applyBorder="1" applyAlignment="1">
      <alignment/>
    </xf>
    <xf numFmtId="0" fontId="20" fillId="27" borderId="54" xfId="0" applyFont="1" applyFill="1" applyBorder="1" applyAlignment="1">
      <alignment/>
    </xf>
    <xf numFmtId="0" fontId="20" fillId="27" borderId="54" xfId="0" applyFont="1" applyFill="1" applyBorder="1" applyAlignment="1">
      <alignment horizontal="center"/>
    </xf>
    <xf numFmtId="4" fontId="20" fillId="27" borderId="54" xfId="0" applyNumberFormat="1" applyFont="1" applyFill="1" applyBorder="1" applyAlignment="1">
      <alignment/>
    </xf>
    <xf numFmtId="0" fontId="20" fillId="27" borderId="55" xfId="0" applyFont="1" applyFill="1" applyBorder="1" applyAlignment="1">
      <alignment/>
    </xf>
    <xf numFmtId="0" fontId="0" fillId="0" borderId="0" xfId="0" applyAlignment="1">
      <alignment/>
    </xf>
    <xf numFmtId="4" fontId="30" fillId="28" borderId="15" xfId="0" applyNumberFormat="1" applyFont="1" applyFill="1" applyBorder="1" applyAlignment="1">
      <alignment horizontal="right" vertical="center" indent="1"/>
    </xf>
    <xf numFmtId="4" fontId="30" fillId="28" borderId="56" xfId="0" applyNumberFormat="1" applyFont="1" applyFill="1" applyBorder="1" applyAlignment="1">
      <alignment horizontal="right" vertical="center" indent="1"/>
    </xf>
    <xf numFmtId="0" fontId="25" fillId="28" borderId="28" xfId="0" applyFont="1" applyFill="1" applyBorder="1" applyAlignment="1" applyProtection="1">
      <alignment horizontal="left" vertical="center" wrapText="1"/>
      <protection locked="0"/>
    </xf>
    <xf numFmtId="0" fontId="25" fillId="28" borderId="0" xfId="0" applyFont="1" applyFill="1" applyBorder="1" applyAlignment="1" applyProtection="1">
      <alignment horizontal="left" vertical="center"/>
      <protection locked="0"/>
    </xf>
    <xf numFmtId="4" fontId="26" fillId="28" borderId="20" xfId="0" applyNumberFormat="1" applyFont="1" applyFill="1" applyBorder="1" applyAlignment="1" applyProtection="1">
      <alignment vertical="top" shrinkToFit="1"/>
      <protection locked="0"/>
    </xf>
    <xf numFmtId="4" fontId="26" fillId="28" borderId="23" xfId="0" applyNumberFormat="1" applyFont="1" applyFill="1" applyBorder="1" applyAlignment="1" applyProtection="1">
      <alignment vertical="top" shrinkToFit="1"/>
      <protection locked="0"/>
    </xf>
    <xf numFmtId="4" fontId="26" fillId="28" borderId="0" xfId="0" applyNumberFormat="1" applyFont="1" applyFill="1" applyAlignment="1" applyProtection="1">
      <alignment vertical="top" shrinkToFit="1"/>
      <protection locked="0"/>
    </xf>
    <xf numFmtId="182" fontId="26" fillId="28" borderId="11" xfId="0" applyNumberFormat="1" applyFont="1" applyFill="1" applyBorder="1" applyAlignment="1" applyProtection="1">
      <alignment vertical="top" shrinkToFit="1"/>
      <protection locked="0"/>
    </xf>
    <xf numFmtId="4" fontId="26" fillId="28" borderId="57" xfId="0" applyNumberFormat="1" applyFont="1" applyFill="1" applyBorder="1" applyAlignment="1" applyProtection="1">
      <alignment vertical="top" shrinkToFit="1"/>
      <protection locked="0"/>
    </xf>
    <xf numFmtId="0" fontId="0" fillId="0" borderId="5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" fontId="30" fillId="0" borderId="15" xfId="0" applyNumberFormat="1" applyFont="1" applyBorder="1" applyAlignment="1">
      <alignment horizontal="center" vertical="center"/>
    </xf>
    <xf numFmtId="4" fontId="30" fillId="0" borderId="25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28" borderId="15" xfId="0" applyNumberFormat="1" applyFont="1" applyFill="1" applyBorder="1" applyAlignment="1">
      <alignment horizontal="right" vertical="center" indent="1"/>
    </xf>
    <xf numFmtId="4" fontId="30" fillId="28" borderId="56" xfId="0" applyNumberFormat="1" applyFont="1" applyFill="1" applyBorder="1" applyAlignment="1">
      <alignment horizontal="right" vertical="center" inden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2" fontId="31" fillId="25" borderId="34" xfId="0" applyNumberFormat="1" applyFont="1" applyFill="1" applyBorder="1" applyAlignment="1">
      <alignment horizontal="right" vertical="center"/>
    </xf>
    <xf numFmtId="4" fontId="19" fillId="0" borderId="59" xfId="0" applyNumberFormat="1" applyFont="1" applyBorder="1" applyAlignment="1">
      <alignment horizontal="center" vertical="center"/>
    </xf>
    <xf numFmtId="4" fontId="19" fillId="0" borderId="60" xfId="0" applyNumberFormat="1" applyFont="1" applyBorder="1" applyAlignment="1">
      <alignment horizontal="center" vertical="center"/>
    </xf>
    <xf numFmtId="4" fontId="19" fillId="0" borderId="6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25" fillId="28" borderId="25" xfId="0" applyFont="1" applyFill="1" applyBorder="1" applyAlignment="1" applyProtection="1">
      <alignment horizontal="center" vertical="center" wrapText="1"/>
      <protection locked="0"/>
    </xf>
    <xf numFmtId="4" fontId="19" fillId="0" borderId="15" xfId="0" applyNumberFormat="1" applyFont="1" applyBorder="1" applyAlignment="1">
      <alignment horizontal="right" vertical="center" indent="1"/>
    </xf>
    <xf numFmtId="4" fontId="19" fillId="0" borderId="56" xfId="0" applyNumberFormat="1" applyFont="1" applyBorder="1" applyAlignment="1">
      <alignment horizontal="right" vertical="center" indent="1"/>
    </xf>
    <xf numFmtId="4" fontId="30" fillId="0" borderId="15" xfId="0" applyNumberFormat="1" applyFont="1" applyBorder="1" applyAlignment="1">
      <alignment horizontal="right" vertical="center" indent="1"/>
    </xf>
    <xf numFmtId="4" fontId="30" fillId="0" borderId="56" xfId="0" applyNumberFormat="1" applyFont="1" applyBorder="1" applyAlignment="1">
      <alignment horizontal="right" vertical="center" indent="1"/>
    </xf>
    <xf numFmtId="0" fontId="25" fillId="28" borderId="17" xfId="0" applyFont="1" applyFill="1" applyBorder="1" applyAlignment="1" applyProtection="1">
      <alignment horizontal="left" vertical="center"/>
      <protection locked="0"/>
    </xf>
    <xf numFmtId="0" fontId="25" fillId="28" borderId="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left" vertical="center"/>
      <protection locked="0"/>
    </xf>
    <xf numFmtId="1" fontId="0" fillId="0" borderId="28" xfId="0" applyNumberFormat="1" applyBorder="1" applyAlignment="1">
      <alignment horizontal="right" indent="1"/>
    </xf>
    <xf numFmtId="0" fontId="0" fillId="0" borderId="28" xfId="0" applyBorder="1" applyAlignment="1">
      <alignment horizontal="right" indent="1"/>
    </xf>
    <xf numFmtId="0" fontId="0" fillId="0" borderId="30" xfId="0" applyBorder="1" applyAlignment="1">
      <alignment horizontal="right" indent="1"/>
    </xf>
    <xf numFmtId="49" fontId="24" fillId="25" borderId="51" xfId="0" applyNumberFormat="1" applyFont="1" applyFill="1" applyBorder="1" applyAlignment="1">
      <alignment horizontal="left" vertical="center" wrapText="1"/>
    </xf>
    <xf numFmtId="0" fontId="0" fillId="25" borderId="51" xfId="0" applyFill="1" applyBorder="1" applyAlignment="1">
      <alignment wrapText="1"/>
    </xf>
    <xf numFmtId="0" fontId="0" fillId="25" borderId="62" xfId="0" applyFill="1" applyBorder="1" applyAlignment="1">
      <alignment wrapText="1"/>
    </xf>
    <xf numFmtId="49" fontId="25" fillId="25" borderId="0" xfId="0" applyNumberFormat="1" applyFont="1" applyFill="1" applyBorder="1" applyAlignment="1">
      <alignment horizontal="left" vertical="center" wrapText="1"/>
    </xf>
    <xf numFmtId="0" fontId="0" fillId="25" borderId="0" xfId="0" applyFill="1" applyBorder="1" applyAlignment="1">
      <alignment wrapText="1"/>
    </xf>
    <xf numFmtId="0" fontId="0" fillId="25" borderId="29" xfId="0" applyFill="1" applyBorder="1" applyAlignment="1">
      <alignment wrapText="1"/>
    </xf>
    <xf numFmtId="49" fontId="25" fillId="25" borderId="28" xfId="0" applyNumberFormat="1" applyFont="1" applyFill="1" applyBorder="1" applyAlignment="1">
      <alignment horizontal="left" vertical="center" wrapText="1"/>
    </xf>
    <xf numFmtId="0" fontId="25" fillId="25" borderId="28" xfId="0" applyFont="1" applyFill="1" applyBorder="1" applyAlignment="1">
      <alignment horizontal="left" vertical="center" wrapText="1"/>
    </xf>
    <xf numFmtId="0" fontId="25" fillId="25" borderId="30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4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9" fillId="26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rovice_FVE.08189\Rajhradska_FVE\_SO05\Rozp\15_rozp_V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reclav-POSTORNA_FVE.009-000183\DPS\F2-2_SO02_PRIPOJKA%20VN\05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TS_TECH"/>
      <sheetName val="KIOSEK"/>
      <sheetName val="__VBA__0"/>
      <sheetName val="__VBA__1"/>
      <sheetName val="__VBA_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ABELY"/>
      <sheetName val="VÝKOP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H19" sqref="H19:I19"/>
    </sheetView>
  </sheetViews>
  <sheetFormatPr defaultColWidth="9.00390625" defaultRowHeight="12.75"/>
  <sheetData>
    <row r="1" spans="1:9" ht="15.75">
      <c r="A1" s="131" t="s">
        <v>172</v>
      </c>
      <c r="B1" s="132"/>
      <c r="C1" s="133"/>
      <c r="D1" s="197" t="s">
        <v>173</v>
      </c>
      <c r="E1" s="198"/>
      <c r="F1" s="198"/>
      <c r="G1" s="198"/>
      <c r="H1" s="198"/>
      <c r="I1" s="199"/>
    </row>
    <row r="2" spans="1:9" ht="12.75">
      <c r="A2" s="68" t="s">
        <v>174</v>
      </c>
      <c r="B2" s="134"/>
      <c r="C2" s="135"/>
      <c r="D2" s="200" t="s">
        <v>175</v>
      </c>
      <c r="E2" s="201"/>
      <c r="F2" s="201"/>
      <c r="G2" s="201"/>
      <c r="H2" s="201"/>
      <c r="I2" s="202"/>
    </row>
    <row r="3" spans="1:9" ht="12.75">
      <c r="A3" s="69"/>
      <c r="B3" s="70"/>
      <c r="C3" s="71"/>
      <c r="D3" s="203"/>
      <c r="E3" s="204"/>
      <c r="F3" s="204"/>
      <c r="G3" s="204"/>
      <c r="H3" s="204"/>
      <c r="I3" s="205"/>
    </row>
    <row r="4" spans="1:9" ht="12.75">
      <c r="A4" s="72" t="s">
        <v>176</v>
      </c>
      <c r="B4" s="108"/>
      <c r="C4" s="206" t="s">
        <v>177</v>
      </c>
      <c r="D4" s="207"/>
      <c r="E4" s="207"/>
      <c r="F4" s="207"/>
      <c r="G4" s="136" t="s">
        <v>178</v>
      </c>
      <c r="H4" s="137">
        <v>26932211</v>
      </c>
      <c r="I4" s="73"/>
    </row>
    <row r="5" spans="1:9" ht="12.75">
      <c r="A5" s="74"/>
      <c r="B5" s="138"/>
      <c r="C5" s="208"/>
      <c r="D5" s="209"/>
      <c r="E5" s="209"/>
      <c r="F5" s="209"/>
      <c r="G5" s="136" t="s">
        <v>179</v>
      </c>
      <c r="H5" s="137" t="s">
        <v>180</v>
      </c>
      <c r="I5" s="73"/>
    </row>
    <row r="6" spans="1:9" ht="12.75">
      <c r="A6" s="75"/>
      <c r="B6" s="76"/>
      <c r="C6" s="77"/>
      <c r="D6" s="210"/>
      <c r="E6" s="211"/>
      <c r="F6" s="211"/>
      <c r="G6" s="78"/>
      <c r="H6" s="79"/>
      <c r="I6" s="80"/>
    </row>
    <row r="7" spans="1:9" ht="12.75">
      <c r="A7" s="72" t="s">
        <v>181</v>
      </c>
      <c r="B7" s="108"/>
      <c r="C7" s="191"/>
      <c r="D7" s="191"/>
      <c r="E7" s="191"/>
      <c r="F7" s="191"/>
      <c r="G7" s="136" t="s">
        <v>178</v>
      </c>
      <c r="H7" s="160"/>
      <c r="I7" s="73"/>
    </row>
    <row r="8" spans="1:9" ht="12.75">
      <c r="A8" s="74"/>
      <c r="B8" s="138"/>
      <c r="C8" s="192"/>
      <c r="D8" s="192"/>
      <c r="E8" s="192"/>
      <c r="F8" s="192"/>
      <c r="G8" s="136" t="s">
        <v>179</v>
      </c>
      <c r="H8" s="160"/>
      <c r="I8" s="73"/>
    </row>
    <row r="9" spans="1:9" ht="12.75">
      <c r="A9" s="75"/>
      <c r="B9" s="76"/>
      <c r="C9" s="159"/>
      <c r="D9" s="193"/>
      <c r="E9" s="193"/>
      <c r="F9" s="193"/>
      <c r="G9" s="83"/>
      <c r="H9" s="79"/>
      <c r="I9" s="80"/>
    </row>
    <row r="10" spans="1:9" ht="12.75">
      <c r="A10" s="84" t="s">
        <v>182</v>
      </c>
      <c r="B10" s="85"/>
      <c r="C10" s="186"/>
      <c r="D10" s="186"/>
      <c r="E10" s="86"/>
      <c r="F10" s="86"/>
      <c r="G10" s="87"/>
      <c r="H10" s="86"/>
      <c r="I10" s="88"/>
    </row>
    <row r="11" spans="1:9" ht="12.75">
      <c r="A11" s="81"/>
      <c r="B11" s="139"/>
      <c r="C11" s="139"/>
      <c r="D11" s="139"/>
      <c r="E11" s="139"/>
      <c r="F11" s="139"/>
      <c r="G11" s="139"/>
      <c r="H11" s="139"/>
      <c r="I11" s="73"/>
    </row>
    <row r="12" spans="1:13" ht="12.75">
      <c r="A12" s="82" t="s">
        <v>183</v>
      </c>
      <c r="B12" s="89"/>
      <c r="C12" s="90"/>
      <c r="D12" s="194"/>
      <c r="E12" s="194"/>
      <c r="F12" s="195"/>
      <c r="G12" s="195"/>
      <c r="H12" s="195" t="s">
        <v>83</v>
      </c>
      <c r="I12" s="196"/>
      <c r="M12" s="156"/>
    </row>
    <row r="13" spans="1:9" ht="14.25">
      <c r="A13" s="166" t="s">
        <v>169</v>
      </c>
      <c r="B13" s="167"/>
      <c r="C13" s="168"/>
      <c r="D13" s="169"/>
      <c r="E13" s="170"/>
      <c r="F13" s="170"/>
      <c r="G13" s="171"/>
      <c r="H13" s="189">
        <f>'Elektro část'!H44</f>
        <v>0</v>
      </c>
      <c r="I13" s="190"/>
    </row>
    <row r="14" spans="1:9" ht="14.25">
      <c r="A14" s="166" t="s">
        <v>189</v>
      </c>
      <c r="B14" s="167"/>
      <c r="C14" s="168"/>
      <c r="D14" s="169"/>
      <c r="E14" s="170"/>
      <c r="F14" s="170"/>
      <c r="G14" s="171"/>
      <c r="H14" s="189">
        <f>'Stavební část'!G51</f>
        <v>0</v>
      </c>
      <c r="I14" s="190"/>
    </row>
    <row r="15" spans="1:9" ht="14.25">
      <c r="A15" s="166" t="s">
        <v>193</v>
      </c>
      <c r="B15" s="167"/>
      <c r="C15" s="168"/>
      <c r="D15" s="169"/>
      <c r="E15" s="170"/>
      <c r="F15" s="170"/>
      <c r="G15" s="171"/>
      <c r="H15" s="189">
        <f>'Software a hardware'!H16</f>
        <v>0</v>
      </c>
      <c r="I15" s="190"/>
    </row>
    <row r="16" spans="1:9" ht="14.25">
      <c r="A16" s="166" t="s">
        <v>190</v>
      </c>
      <c r="B16" s="167"/>
      <c r="C16" s="168"/>
      <c r="D16" s="169"/>
      <c r="E16" s="170"/>
      <c r="F16" s="170"/>
      <c r="G16" s="171"/>
      <c r="H16" s="189">
        <f>'Mechanická část'!H12</f>
        <v>0</v>
      </c>
      <c r="I16" s="190"/>
    </row>
    <row r="17" spans="1:9" ht="14.25">
      <c r="A17" s="166" t="s">
        <v>212</v>
      </c>
      <c r="B17" s="167"/>
      <c r="C17" s="168"/>
      <c r="D17" s="169"/>
      <c r="E17" s="170"/>
      <c r="F17" s="170"/>
      <c r="G17" s="171"/>
      <c r="H17" s="172"/>
      <c r="I17" s="173"/>
    </row>
    <row r="18" spans="1:9" ht="14.25">
      <c r="A18" s="166" t="s">
        <v>213</v>
      </c>
      <c r="B18" s="167"/>
      <c r="C18" s="168"/>
      <c r="D18" s="169"/>
      <c r="E18" s="170"/>
      <c r="F18" s="170"/>
      <c r="G18" s="171"/>
      <c r="H18" s="157"/>
      <c r="I18" s="158"/>
    </row>
    <row r="19" spans="1:9" ht="14.25">
      <c r="A19" s="166" t="s">
        <v>208</v>
      </c>
      <c r="B19" s="167"/>
      <c r="C19" s="168"/>
      <c r="D19" s="169"/>
      <c r="E19" s="170"/>
      <c r="F19" s="170"/>
      <c r="G19" s="171"/>
      <c r="H19" s="172"/>
      <c r="I19" s="173"/>
    </row>
    <row r="20" spans="1:9" ht="15.75" thickBot="1">
      <c r="A20" s="178" t="s">
        <v>83</v>
      </c>
      <c r="B20" s="179"/>
      <c r="C20" s="180"/>
      <c r="D20" s="182"/>
      <c r="E20" s="183"/>
      <c r="F20" s="183"/>
      <c r="G20" s="184"/>
      <c r="H20" s="187">
        <f>SUM(H13:I19)</f>
        <v>0</v>
      </c>
      <c r="I20" s="188"/>
    </row>
    <row r="21" spans="1:9" ht="17.25" thickBot="1">
      <c r="A21" s="91" t="s">
        <v>184</v>
      </c>
      <c r="B21" s="92"/>
      <c r="C21" s="92"/>
      <c r="D21" s="93"/>
      <c r="E21" s="94"/>
      <c r="F21" s="181">
        <f>H20</f>
        <v>0</v>
      </c>
      <c r="G21" s="181"/>
      <c r="H21" s="181"/>
      <c r="I21" s="95" t="s">
        <v>185</v>
      </c>
    </row>
    <row r="22" spans="1:9" ht="12.75">
      <c r="A22" s="81"/>
      <c r="B22" s="108"/>
      <c r="C22" s="108"/>
      <c r="D22" s="108"/>
      <c r="E22" s="139"/>
      <c r="F22" s="139"/>
      <c r="G22" s="139"/>
      <c r="H22" s="139"/>
      <c r="I22" s="96"/>
    </row>
    <row r="23" spans="1:9" ht="12.75">
      <c r="A23" s="81"/>
      <c r="B23" s="108"/>
      <c r="C23" s="108"/>
      <c r="D23" s="108"/>
      <c r="E23" s="139"/>
      <c r="F23" s="139"/>
      <c r="G23" s="139"/>
      <c r="H23" s="139"/>
      <c r="I23" s="96"/>
    </row>
    <row r="24" spans="1:9" ht="12.75">
      <c r="A24" s="97"/>
      <c r="B24" s="107" t="s">
        <v>186</v>
      </c>
      <c r="C24" s="98"/>
      <c r="D24" s="98"/>
      <c r="E24" s="140" t="s">
        <v>187</v>
      </c>
      <c r="F24" s="99"/>
      <c r="G24" s="100"/>
      <c r="H24" s="99"/>
      <c r="I24" s="96"/>
    </row>
    <row r="25" spans="1:9" ht="12.75">
      <c r="A25" s="81"/>
      <c r="B25" s="108"/>
      <c r="C25" s="108"/>
      <c r="D25" s="108"/>
      <c r="E25" s="139"/>
      <c r="F25" s="139"/>
      <c r="G25" s="139"/>
      <c r="H25" s="139"/>
      <c r="I25" s="96"/>
    </row>
    <row r="26" spans="1:9" ht="12.75">
      <c r="A26" s="101"/>
      <c r="B26" s="141"/>
      <c r="C26" s="174"/>
      <c r="D26" s="175"/>
      <c r="E26" s="142"/>
      <c r="F26" s="176"/>
      <c r="G26" s="177"/>
      <c r="H26" s="177"/>
      <c r="I26" s="102"/>
    </row>
    <row r="27" spans="1:9" ht="12.75" customHeight="1">
      <c r="A27" s="81"/>
      <c r="B27" s="108"/>
      <c r="C27" s="108"/>
      <c r="D27" s="108"/>
      <c r="E27" s="139"/>
      <c r="F27" s="185" t="s">
        <v>188</v>
      </c>
      <c r="G27" s="185"/>
      <c r="H27" s="185"/>
      <c r="I27" s="96"/>
    </row>
    <row r="28" spans="1:9" ht="13.5" thickBot="1">
      <c r="A28" s="103"/>
      <c r="B28" s="104"/>
      <c r="C28" s="104"/>
      <c r="D28" s="104"/>
      <c r="E28" s="105"/>
      <c r="F28" s="105"/>
      <c r="G28" s="105"/>
      <c r="H28" s="105"/>
      <c r="I28" s="106"/>
    </row>
  </sheetData>
  <sheetProtection/>
  <mergeCells count="40">
    <mergeCell ref="D1:I1"/>
    <mergeCell ref="D2:I2"/>
    <mergeCell ref="D3:I3"/>
    <mergeCell ref="C4:F4"/>
    <mergeCell ref="C5:F5"/>
    <mergeCell ref="D6:F6"/>
    <mergeCell ref="C7:F7"/>
    <mergeCell ref="C8:F8"/>
    <mergeCell ref="D9:F9"/>
    <mergeCell ref="D12:E12"/>
    <mergeCell ref="F12:G12"/>
    <mergeCell ref="H12:I12"/>
    <mergeCell ref="F27:H27"/>
    <mergeCell ref="C10:D10"/>
    <mergeCell ref="D19:G19"/>
    <mergeCell ref="H19:I19"/>
    <mergeCell ref="H20:I20"/>
    <mergeCell ref="H15:I15"/>
    <mergeCell ref="H16:I16"/>
    <mergeCell ref="H13:I13"/>
    <mergeCell ref="H14:I14"/>
    <mergeCell ref="A18:C18"/>
    <mergeCell ref="D13:G13"/>
    <mergeCell ref="D14:G14"/>
    <mergeCell ref="A19:C19"/>
    <mergeCell ref="F21:H21"/>
    <mergeCell ref="D15:G15"/>
    <mergeCell ref="D16:G16"/>
    <mergeCell ref="D20:G20"/>
    <mergeCell ref="D18:G18"/>
    <mergeCell ref="A17:C17"/>
    <mergeCell ref="D17:G17"/>
    <mergeCell ref="H17:I17"/>
    <mergeCell ref="C26:D26"/>
    <mergeCell ref="F26:H26"/>
    <mergeCell ref="A13:C13"/>
    <mergeCell ref="A14:C14"/>
    <mergeCell ref="A15:C15"/>
    <mergeCell ref="A16:C16"/>
    <mergeCell ref="A20:C2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SheetLayoutView="100" zoomScalePageLayoutView="0" workbookViewId="0" topLeftCell="A30">
      <selection activeCell="G48" sqref="G48"/>
    </sheetView>
  </sheetViews>
  <sheetFormatPr defaultColWidth="9.00390625" defaultRowHeight="12.75"/>
  <cols>
    <col min="1" max="2" width="3.75390625" style="1" customWidth="1"/>
    <col min="3" max="3" width="18.375" style="1" customWidth="1"/>
    <col min="4" max="4" width="48.00390625" style="1" customWidth="1"/>
    <col min="5" max="5" width="4.625" style="2" bestFit="1" customWidth="1"/>
    <col min="6" max="6" width="8.25390625" style="1" bestFit="1" customWidth="1"/>
    <col min="7" max="7" width="17.125" style="3" customWidth="1"/>
    <col min="8" max="8" width="15.75390625" style="1" customWidth="1"/>
    <col min="9" max="9" width="11.25390625" style="1" customWidth="1"/>
    <col min="10" max="10" width="15.625" style="1" customWidth="1"/>
    <col min="11" max="16384" width="9.125" style="1" customWidth="1"/>
  </cols>
  <sheetData>
    <row r="1" ht="8.25" customHeight="1"/>
    <row r="2" spans="1:8" ht="15">
      <c r="A2"/>
      <c r="B2" s="212" t="s">
        <v>168</v>
      </c>
      <c r="C2" s="212"/>
      <c r="D2" s="212"/>
      <c r="E2" s="212"/>
      <c r="F2" s="212"/>
      <c r="G2" s="212"/>
      <c r="H2" s="212"/>
    </row>
    <row r="3" spans="1:8" ht="15" customHeight="1">
      <c r="A3"/>
      <c r="B3" s="213" t="s">
        <v>170</v>
      </c>
      <c r="C3" s="213"/>
      <c r="D3" s="213"/>
      <c r="E3" s="213"/>
      <c r="F3" s="213"/>
      <c r="G3" s="213"/>
      <c r="H3" s="213"/>
    </row>
    <row r="4" ht="15" thickBot="1">
      <c r="D4" s="4"/>
    </row>
    <row r="5" spans="2:8" ht="12.75">
      <c r="B5" s="150" t="s">
        <v>6</v>
      </c>
      <c r="C5" s="151" t="s">
        <v>9</v>
      </c>
      <c r="D5" s="152" t="s">
        <v>0</v>
      </c>
      <c r="E5" s="153" t="s">
        <v>1</v>
      </c>
      <c r="F5" s="152" t="s">
        <v>2</v>
      </c>
      <c r="G5" s="154" t="s">
        <v>7</v>
      </c>
      <c r="H5" s="155" t="s">
        <v>8</v>
      </c>
    </row>
    <row r="6" spans="2:8" ht="12.75">
      <c r="B6" s="8">
        <v>1</v>
      </c>
      <c r="C6" s="13" t="s">
        <v>10</v>
      </c>
      <c r="D6" s="14" t="s">
        <v>49</v>
      </c>
      <c r="E6" s="10" t="s">
        <v>4</v>
      </c>
      <c r="F6" s="9">
        <v>1</v>
      </c>
      <c r="G6" s="161"/>
      <c r="H6" s="11">
        <f>G6*F6</f>
        <v>0</v>
      </c>
    </row>
    <row r="7" spans="2:9" ht="12.75">
      <c r="B7" s="8">
        <v>2</v>
      </c>
      <c r="C7" s="13" t="s">
        <v>11</v>
      </c>
      <c r="D7" s="14" t="s">
        <v>50</v>
      </c>
      <c r="E7" s="10" t="s">
        <v>4</v>
      </c>
      <c r="F7" s="9">
        <v>1</v>
      </c>
      <c r="G7" s="161"/>
      <c r="H7" s="11">
        <f aca="true" t="shared" si="0" ref="H7:H42">G7*F7</f>
        <v>0</v>
      </c>
      <c r="I7" s="5"/>
    </row>
    <row r="8" spans="2:9" ht="12.75">
      <c r="B8" s="8">
        <v>3</v>
      </c>
      <c r="C8" s="13" t="s">
        <v>12</v>
      </c>
      <c r="D8" s="14" t="s">
        <v>51</v>
      </c>
      <c r="E8" s="10" t="s">
        <v>4</v>
      </c>
      <c r="F8" s="9">
        <v>1</v>
      </c>
      <c r="G8" s="161"/>
      <c r="H8" s="11">
        <f t="shared" si="0"/>
        <v>0</v>
      </c>
      <c r="I8" s="5"/>
    </row>
    <row r="9" spans="2:9" ht="12.75">
      <c r="B9" s="8">
        <v>4</v>
      </c>
      <c r="C9" s="13" t="s">
        <v>13</v>
      </c>
      <c r="D9" s="14" t="s">
        <v>51</v>
      </c>
      <c r="E9" s="10" t="s">
        <v>4</v>
      </c>
      <c r="F9" s="9">
        <v>1</v>
      </c>
      <c r="G9" s="161"/>
      <c r="H9" s="11">
        <f t="shared" si="0"/>
        <v>0</v>
      </c>
      <c r="I9" s="5"/>
    </row>
    <row r="10" spans="2:9" s="7" customFormat="1" ht="12.75">
      <c r="B10" s="8">
        <v>5</v>
      </c>
      <c r="C10" s="13" t="s">
        <v>14</v>
      </c>
      <c r="D10" s="14" t="s">
        <v>52</v>
      </c>
      <c r="E10" s="10" t="s">
        <v>4</v>
      </c>
      <c r="F10" s="9">
        <v>1</v>
      </c>
      <c r="G10" s="161"/>
      <c r="H10" s="11">
        <f t="shared" si="0"/>
        <v>0</v>
      </c>
      <c r="I10" s="6"/>
    </row>
    <row r="11" spans="2:9" s="7" customFormat="1" ht="12.75">
      <c r="B11" s="8">
        <v>6</v>
      </c>
      <c r="C11" s="13" t="s">
        <v>15</v>
      </c>
      <c r="D11" s="14" t="s">
        <v>53</v>
      </c>
      <c r="E11" s="10" t="s">
        <v>4</v>
      </c>
      <c r="F11" s="9">
        <v>3</v>
      </c>
      <c r="G11" s="161"/>
      <c r="H11" s="11">
        <f t="shared" si="0"/>
        <v>0</v>
      </c>
      <c r="I11" s="6"/>
    </row>
    <row r="12" spans="2:9" ht="12.75">
      <c r="B12" s="8">
        <v>7</v>
      </c>
      <c r="C12" s="13" t="s">
        <v>16</v>
      </c>
      <c r="D12" s="14" t="s">
        <v>52</v>
      </c>
      <c r="E12" s="10" t="s">
        <v>4</v>
      </c>
      <c r="F12" s="9">
        <v>1</v>
      </c>
      <c r="G12" s="161"/>
      <c r="H12" s="11">
        <f t="shared" si="0"/>
        <v>0</v>
      </c>
      <c r="I12" s="5"/>
    </row>
    <row r="13" spans="2:9" ht="12.75">
      <c r="B13" s="8">
        <v>8</v>
      </c>
      <c r="C13" s="13" t="s">
        <v>17</v>
      </c>
      <c r="D13" s="14" t="s">
        <v>53</v>
      </c>
      <c r="E13" s="10" t="s">
        <v>4</v>
      </c>
      <c r="F13" s="9">
        <v>3</v>
      </c>
      <c r="G13" s="161"/>
      <c r="H13" s="11">
        <f t="shared" si="0"/>
        <v>0</v>
      </c>
      <c r="I13" s="5"/>
    </row>
    <row r="14" spans="2:9" ht="12.75">
      <c r="B14" s="8">
        <v>9</v>
      </c>
      <c r="C14" s="13" t="s">
        <v>18</v>
      </c>
      <c r="D14" s="14" t="s">
        <v>54</v>
      </c>
      <c r="E14" s="10" t="s">
        <v>4</v>
      </c>
      <c r="F14" s="9">
        <v>1</v>
      </c>
      <c r="G14" s="161"/>
      <c r="H14" s="11">
        <f t="shared" si="0"/>
        <v>0</v>
      </c>
      <c r="I14" s="5"/>
    </row>
    <row r="15" spans="2:9" ht="12.75">
      <c r="B15" s="8">
        <v>10</v>
      </c>
      <c r="C15" s="13" t="s">
        <v>19</v>
      </c>
      <c r="D15" s="14" t="s">
        <v>55</v>
      </c>
      <c r="E15" s="10" t="s">
        <v>4</v>
      </c>
      <c r="F15" s="9">
        <v>1</v>
      </c>
      <c r="G15" s="161"/>
      <c r="H15" s="11">
        <f t="shared" si="0"/>
        <v>0</v>
      </c>
      <c r="I15" s="5"/>
    </row>
    <row r="16" spans="2:9" ht="12.75">
      <c r="B16" s="8">
        <v>11</v>
      </c>
      <c r="C16" s="13" t="s">
        <v>20</v>
      </c>
      <c r="D16" s="14" t="s">
        <v>56</v>
      </c>
      <c r="E16" s="10" t="s">
        <v>4</v>
      </c>
      <c r="F16" s="9">
        <v>1</v>
      </c>
      <c r="G16" s="161"/>
      <c r="H16" s="11">
        <f t="shared" si="0"/>
        <v>0</v>
      </c>
      <c r="I16" s="5"/>
    </row>
    <row r="17" spans="2:9" ht="12.75">
      <c r="B17" s="8">
        <v>12</v>
      </c>
      <c r="C17" s="13" t="s">
        <v>21</v>
      </c>
      <c r="D17" s="14" t="s">
        <v>57</v>
      </c>
      <c r="E17" s="10" t="s">
        <v>4</v>
      </c>
      <c r="F17" s="9">
        <v>1</v>
      </c>
      <c r="G17" s="161"/>
      <c r="H17" s="11">
        <f t="shared" si="0"/>
        <v>0</v>
      </c>
      <c r="I17" s="5"/>
    </row>
    <row r="18" spans="2:9" ht="12.75">
      <c r="B18" s="8">
        <v>13</v>
      </c>
      <c r="C18" s="13" t="s">
        <v>22</v>
      </c>
      <c r="D18" s="14" t="s">
        <v>58</v>
      </c>
      <c r="E18" s="10" t="s">
        <v>4</v>
      </c>
      <c r="F18" s="9">
        <v>1</v>
      </c>
      <c r="G18" s="161"/>
      <c r="H18" s="11">
        <f t="shared" si="0"/>
        <v>0</v>
      </c>
      <c r="I18" s="5"/>
    </row>
    <row r="19" spans="2:9" ht="12.75">
      <c r="B19" s="8">
        <v>14</v>
      </c>
      <c r="C19" s="13" t="s">
        <v>23</v>
      </c>
      <c r="D19" s="14" t="s">
        <v>59</v>
      </c>
      <c r="E19" s="10" t="s">
        <v>4</v>
      </c>
      <c r="F19" s="9">
        <v>1</v>
      </c>
      <c r="G19" s="161"/>
      <c r="H19" s="11">
        <f t="shared" si="0"/>
        <v>0</v>
      </c>
      <c r="I19" s="5"/>
    </row>
    <row r="20" spans="2:9" ht="38.25">
      <c r="B20" s="8">
        <v>15</v>
      </c>
      <c r="C20" s="13" t="s">
        <v>24</v>
      </c>
      <c r="D20" s="14" t="s">
        <v>34</v>
      </c>
      <c r="E20" s="10" t="s">
        <v>4</v>
      </c>
      <c r="F20" s="9">
        <v>1</v>
      </c>
      <c r="G20" s="161"/>
      <c r="H20" s="11">
        <f t="shared" si="0"/>
        <v>0</v>
      </c>
      <c r="I20" s="5"/>
    </row>
    <row r="21" spans="2:9" ht="25.5">
      <c r="B21" s="8">
        <v>16</v>
      </c>
      <c r="C21" s="13" t="s">
        <v>25</v>
      </c>
      <c r="D21" s="14" t="s">
        <v>35</v>
      </c>
      <c r="E21" s="10" t="s">
        <v>4</v>
      </c>
      <c r="F21" s="9">
        <v>8</v>
      </c>
      <c r="G21" s="161"/>
      <c r="H21" s="11">
        <f t="shared" si="0"/>
        <v>0</v>
      </c>
      <c r="I21" s="5"/>
    </row>
    <row r="22" spans="2:9" ht="38.25">
      <c r="B22" s="8">
        <v>17</v>
      </c>
      <c r="C22" s="13" t="s">
        <v>26</v>
      </c>
      <c r="D22" s="14" t="s">
        <v>36</v>
      </c>
      <c r="E22" s="10" t="s">
        <v>4</v>
      </c>
      <c r="F22" s="9">
        <v>1</v>
      </c>
      <c r="G22" s="161"/>
      <c r="H22" s="11">
        <f t="shared" si="0"/>
        <v>0</v>
      </c>
      <c r="I22" s="5"/>
    </row>
    <row r="23" spans="2:9" ht="38.25">
      <c r="B23" s="8">
        <v>18</v>
      </c>
      <c r="C23" s="13" t="s">
        <v>27</v>
      </c>
      <c r="D23" s="14" t="s">
        <v>37</v>
      </c>
      <c r="E23" s="10" t="s">
        <v>4</v>
      </c>
      <c r="F23" s="9">
        <v>1</v>
      </c>
      <c r="G23" s="161"/>
      <c r="H23" s="11">
        <f t="shared" si="0"/>
        <v>0</v>
      </c>
      <c r="I23" s="5"/>
    </row>
    <row r="24" spans="2:9" ht="51">
      <c r="B24" s="8">
        <v>19</v>
      </c>
      <c r="C24" s="13" t="s">
        <v>28</v>
      </c>
      <c r="D24" s="14" t="s">
        <v>38</v>
      </c>
      <c r="E24" s="10" t="s">
        <v>4</v>
      </c>
      <c r="F24" s="9">
        <v>1</v>
      </c>
      <c r="G24" s="161"/>
      <c r="H24" s="11">
        <f t="shared" si="0"/>
        <v>0</v>
      </c>
      <c r="I24" s="5"/>
    </row>
    <row r="25" spans="2:9" ht="25.5">
      <c r="B25" s="8">
        <v>20</v>
      </c>
      <c r="C25" s="13" t="s">
        <v>29</v>
      </c>
      <c r="D25" s="14" t="s">
        <v>39</v>
      </c>
      <c r="E25" s="10" t="s">
        <v>4</v>
      </c>
      <c r="F25" s="9">
        <v>1</v>
      </c>
      <c r="G25" s="161"/>
      <c r="H25" s="11">
        <f t="shared" si="0"/>
        <v>0</v>
      </c>
      <c r="I25" s="5"/>
    </row>
    <row r="26" spans="2:9" ht="76.5">
      <c r="B26" s="8">
        <v>21</v>
      </c>
      <c r="C26" s="13" t="s">
        <v>30</v>
      </c>
      <c r="D26" s="14" t="s">
        <v>40</v>
      </c>
      <c r="E26" s="10" t="s">
        <v>4</v>
      </c>
      <c r="F26" s="9">
        <v>1</v>
      </c>
      <c r="G26" s="161"/>
      <c r="H26" s="11">
        <f t="shared" si="0"/>
        <v>0</v>
      </c>
      <c r="I26" s="5"/>
    </row>
    <row r="27" spans="2:9" ht="12.75">
      <c r="B27" s="8">
        <v>22</v>
      </c>
      <c r="C27" s="13" t="s">
        <v>31</v>
      </c>
      <c r="D27" s="14" t="s">
        <v>41</v>
      </c>
      <c r="E27" s="10" t="s">
        <v>4</v>
      </c>
      <c r="F27" s="9">
        <v>3</v>
      </c>
      <c r="G27" s="161"/>
      <c r="H27" s="11">
        <f t="shared" si="0"/>
        <v>0</v>
      </c>
      <c r="I27" s="5"/>
    </row>
    <row r="28" spans="2:9" ht="25.5">
      <c r="B28" s="8">
        <v>23</v>
      </c>
      <c r="C28" s="13" t="s">
        <v>32</v>
      </c>
      <c r="D28" s="14" t="s">
        <v>42</v>
      </c>
      <c r="E28" s="10" t="s">
        <v>4</v>
      </c>
      <c r="F28" s="9">
        <v>1</v>
      </c>
      <c r="G28" s="161"/>
      <c r="H28" s="11">
        <f t="shared" si="0"/>
        <v>0</v>
      </c>
      <c r="I28" s="5"/>
    </row>
    <row r="29" spans="2:9" ht="76.5">
      <c r="B29" s="8">
        <v>24</v>
      </c>
      <c r="C29" s="13" t="s">
        <v>44</v>
      </c>
      <c r="D29" s="14" t="s">
        <v>43</v>
      </c>
      <c r="E29" s="10" t="s">
        <v>4</v>
      </c>
      <c r="F29" s="9">
        <v>1</v>
      </c>
      <c r="G29" s="161"/>
      <c r="H29" s="11">
        <f t="shared" si="0"/>
        <v>0</v>
      </c>
      <c r="I29" s="5"/>
    </row>
    <row r="30" spans="2:9" ht="25.5">
      <c r="B30" s="8">
        <v>25</v>
      </c>
      <c r="C30" s="13" t="s">
        <v>33</v>
      </c>
      <c r="D30" s="14" t="s">
        <v>60</v>
      </c>
      <c r="E30" s="10" t="s">
        <v>4</v>
      </c>
      <c r="F30" s="9">
        <v>1</v>
      </c>
      <c r="G30" s="161"/>
      <c r="H30" s="11">
        <f t="shared" si="0"/>
        <v>0</v>
      </c>
      <c r="I30" s="5"/>
    </row>
    <row r="31" spans="2:9" ht="12.75">
      <c r="B31" s="8">
        <v>27</v>
      </c>
      <c r="C31" s="13" t="s">
        <v>61</v>
      </c>
      <c r="D31" s="14" t="s">
        <v>45</v>
      </c>
      <c r="E31" s="10" t="s">
        <v>4</v>
      </c>
      <c r="F31" s="9">
        <v>1</v>
      </c>
      <c r="G31" s="161"/>
      <c r="H31" s="11">
        <f t="shared" si="0"/>
        <v>0</v>
      </c>
      <c r="I31" s="5"/>
    </row>
    <row r="32" spans="2:9" ht="12.75">
      <c r="B32" s="8">
        <v>28</v>
      </c>
      <c r="C32" s="13" t="s">
        <v>62</v>
      </c>
      <c r="D32" s="14" t="s">
        <v>46</v>
      </c>
      <c r="E32" s="10" t="s">
        <v>4</v>
      </c>
      <c r="F32" s="9">
        <v>1</v>
      </c>
      <c r="G32" s="161"/>
      <c r="H32" s="11">
        <f t="shared" si="0"/>
        <v>0</v>
      </c>
      <c r="I32" s="5"/>
    </row>
    <row r="33" spans="2:9" ht="38.25">
      <c r="B33" s="8">
        <v>29</v>
      </c>
      <c r="C33" s="13" t="s">
        <v>63</v>
      </c>
      <c r="D33" s="14" t="s">
        <v>47</v>
      </c>
      <c r="E33" s="10" t="s">
        <v>4</v>
      </c>
      <c r="F33" s="9">
        <v>1</v>
      </c>
      <c r="G33" s="161"/>
      <c r="H33" s="11">
        <f t="shared" si="0"/>
        <v>0</v>
      </c>
      <c r="I33" s="5"/>
    </row>
    <row r="34" spans="2:9" ht="25.5">
      <c r="B34" s="8">
        <v>30</v>
      </c>
      <c r="C34" s="13" t="s">
        <v>64</v>
      </c>
      <c r="D34" s="14" t="s">
        <v>48</v>
      </c>
      <c r="E34" s="10" t="s">
        <v>4</v>
      </c>
      <c r="F34" s="9">
        <v>1</v>
      </c>
      <c r="G34" s="161"/>
      <c r="H34" s="11">
        <f t="shared" si="0"/>
        <v>0</v>
      </c>
      <c r="I34" s="5"/>
    </row>
    <row r="35" spans="2:9" ht="12.75">
      <c r="B35" s="8">
        <v>31</v>
      </c>
      <c r="C35" s="13" t="s">
        <v>72</v>
      </c>
      <c r="D35" s="14" t="s">
        <v>73</v>
      </c>
      <c r="E35" s="10" t="s">
        <v>74</v>
      </c>
      <c r="F35" s="9">
        <v>25</v>
      </c>
      <c r="G35" s="161"/>
      <c r="H35" s="11">
        <f t="shared" si="0"/>
        <v>0</v>
      </c>
      <c r="I35" s="5"/>
    </row>
    <row r="36" spans="2:9" ht="12.75">
      <c r="B36" s="8">
        <v>32</v>
      </c>
      <c r="C36" s="13" t="s">
        <v>75</v>
      </c>
      <c r="D36" s="14" t="s">
        <v>76</v>
      </c>
      <c r="E36" s="10" t="s">
        <v>74</v>
      </c>
      <c r="F36" s="9">
        <v>25</v>
      </c>
      <c r="G36" s="161"/>
      <c r="H36" s="11">
        <f t="shared" si="0"/>
        <v>0</v>
      </c>
      <c r="I36" s="5"/>
    </row>
    <row r="37" spans="2:9" ht="12.75">
      <c r="B37" s="8">
        <v>33</v>
      </c>
      <c r="C37" s="13"/>
      <c r="D37" s="14" t="s">
        <v>65</v>
      </c>
      <c r="E37" s="10" t="s">
        <v>4</v>
      </c>
      <c r="F37" s="9">
        <v>1</v>
      </c>
      <c r="G37" s="161"/>
      <c r="H37" s="11">
        <f t="shared" si="0"/>
        <v>0</v>
      </c>
      <c r="I37" s="5"/>
    </row>
    <row r="38" spans="2:9" ht="12.75">
      <c r="B38" s="8">
        <v>34</v>
      </c>
      <c r="C38" s="13"/>
      <c r="D38" s="9" t="s">
        <v>66</v>
      </c>
      <c r="E38" s="10" t="s">
        <v>4</v>
      </c>
      <c r="F38" s="9">
        <v>1</v>
      </c>
      <c r="G38" s="161"/>
      <c r="H38" s="11">
        <f t="shared" si="0"/>
        <v>0</v>
      </c>
      <c r="I38" s="5"/>
    </row>
    <row r="39" spans="2:9" ht="12.75">
      <c r="B39" s="8">
        <v>35</v>
      </c>
      <c r="C39" s="13"/>
      <c r="D39" s="9" t="s">
        <v>67</v>
      </c>
      <c r="E39" s="10" t="s">
        <v>4</v>
      </c>
      <c r="F39" s="9">
        <v>1</v>
      </c>
      <c r="G39" s="161"/>
      <c r="H39" s="11">
        <f t="shared" si="0"/>
        <v>0</v>
      </c>
      <c r="I39" s="5"/>
    </row>
    <row r="40" spans="2:9" ht="12.75">
      <c r="B40" s="8">
        <v>36</v>
      </c>
      <c r="C40" s="13"/>
      <c r="D40" s="9" t="s">
        <v>68</v>
      </c>
      <c r="E40" s="10" t="s">
        <v>4</v>
      </c>
      <c r="F40" s="9">
        <v>1</v>
      </c>
      <c r="G40" s="161"/>
      <c r="H40" s="11">
        <f t="shared" si="0"/>
        <v>0</v>
      </c>
      <c r="I40" s="5"/>
    </row>
    <row r="41" spans="2:9" ht="12.75">
      <c r="B41" s="8">
        <v>37</v>
      </c>
      <c r="C41" s="13"/>
      <c r="D41" s="9" t="s">
        <v>5</v>
      </c>
      <c r="E41" s="10" t="s">
        <v>71</v>
      </c>
      <c r="F41" s="9">
        <v>1</v>
      </c>
      <c r="G41" s="161"/>
      <c r="H41" s="11">
        <f t="shared" si="0"/>
        <v>0</v>
      </c>
      <c r="I41" s="5"/>
    </row>
    <row r="42" spans="2:9" ht="12.75">
      <c r="B42" s="8">
        <v>38</v>
      </c>
      <c r="C42" s="13"/>
      <c r="D42" s="9" t="s">
        <v>69</v>
      </c>
      <c r="E42" s="10" t="s">
        <v>4</v>
      </c>
      <c r="F42" s="9">
        <v>1</v>
      </c>
      <c r="G42" s="161"/>
      <c r="H42" s="11">
        <f t="shared" si="0"/>
        <v>0</v>
      </c>
      <c r="I42" s="5"/>
    </row>
    <row r="43" spans="2:9" ht="12.75">
      <c r="B43" s="8"/>
      <c r="C43" s="13"/>
      <c r="D43" s="9"/>
      <c r="E43" s="10"/>
      <c r="F43" s="9"/>
      <c r="G43" s="12"/>
      <c r="H43" s="11"/>
      <c r="I43" s="5"/>
    </row>
    <row r="44" spans="2:9" ht="13.5">
      <c r="B44" s="143"/>
      <c r="C44" s="144"/>
      <c r="D44" s="145" t="s">
        <v>70</v>
      </c>
      <c r="E44" s="146"/>
      <c r="F44" s="147"/>
      <c r="G44" s="148"/>
      <c r="H44" s="149">
        <f>SUM(H6:H42)</f>
        <v>0</v>
      </c>
      <c r="I44" s="5"/>
    </row>
    <row r="45" spans="7:9" ht="12.75">
      <c r="G45" s="5"/>
      <c r="H45" s="5"/>
      <c r="I45" s="5"/>
    </row>
  </sheetData>
  <sheetProtection/>
  <mergeCells count="2">
    <mergeCell ref="B2:H2"/>
    <mergeCell ref="B3:H3"/>
  </mergeCells>
  <printOptions/>
  <pageMargins left="0.07874015748031496" right="0.07874015748031496" top="0.07874015748031496" bottom="0.07874015748031496" header="0.5118110236220472" footer="0.5118110236220472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8">
      <selection activeCell="I48" sqref="I48"/>
    </sheetView>
  </sheetViews>
  <sheetFormatPr defaultColWidth="9.00390625" defaultRowHeight="12.75"/>
  <cols>
    <col min="1" max="1" width="4.375" style="0" bestFit="1" customWidth="1"/>
    <col min="2" max="2" width="12.125" style="0" bestFit="1" customWidth="1"/>
    <col min="3" max="3" width="90.625" style="0" bestFit="1" customWidth="1"/>
    <col min="4" max="4" width="6.00390625" style="0" bestFit="1" customWidth="1"/>
    <col min="5" max="5" width="8.25390625" style="0" bestFit="1" customWidth="1"/>
    <col min="6" max="6" width="9.375" style="0" bestFit="1" customWidth="1"/>
    <col min="7" max="7" width="7.25390625" style="0" bestFit="1" customWidth="1"/>
  </cols>
  <sheetData>
    <row r="1" spans="1:7" ht="15.75">
      <c r="A1" s="214"/>
      <c r="B1" s="214"/>
      <c r="C1" s="214"/>
      <c r="D1" s="214"/>
      <c r="E1" s="214"/>
      <c r="F1" s="214"/>
      <c r="G1" s="214"/>
    </row>
    <row r="2" spans="1:7" ht="12.75">
      <c r="A2" s="62"/>
      <c r="B2" s="215" t="s">
        <v>168</v>
      </c>
      <c r="C2" s="215"/>
      <c r="D2" s="215"/>
      <c r="E2" s="215"/>
      <c r="F2" s="215"/>
      <c r="G2" s="215"/>
    </row>
    <row r="3" spans="1:7" ht="12.75">
      <c r="A3" s="62"/>
      <c r="B3" s="215"/>
      <c r="C3" s="215"/>
      <c r="D3" s="215"/>
      <c r="E3" s="215"/>
      <c r="F3" s="215"/>
      <c r="G3" s="215"/>
    </row>
    <row r="4" spans="1:7" ht="15">
      <c r="A4" s="63"/>
      <c r="B4" s="216" t="s">
        <v>171</v>
      </c>
      <c r="C4" s="216"/>
      <c r="D4" s="216"/>
      <c r="E4" s="216"/>
      <c r="F4" s="216"/>
      <c r="G4" s="216"/>
    </row>
    <row r="5" spans="2:4" ht="12.75">
      <c r="B5" s="16"/>
      <c r="C5" s="16"/>
      <c r="D5" s="17"/>
    </row>
    <row r="6" spans="1:7" ht="12.75">
      <c r="A6" s="18" t="s">
        <v>77</v>
      </c>
      <c r="B6" s="19" t="s">
        <v>78</v>
      </c>
      <c r="C6" s="19" t="s">
        <v>79</v>
      </c>
      <c r="D6" s="20" t="s">
        <v>80</v>
      </c>
      <c r="E6" s="18" t="s">
        <v>81</v>
      </c>
      <c r="F6" s="21" t="s">
        <v>82</v>
      </c>
      <c r="G6" s="18" t="s">
        <v>83</v>
      </c>
    </row>
    <row r="7" spans="1:7" ht="12.75">
      <c r="A7" s="22"/>
      <c r="B7" s="23"/>
      <c r="C7" s="23"/>
      <c r="D7" s="24"/>
      <c r="E7" s="25"/>
      <c r="F7" s="26"/>
      <c r="G7" s="26"/>
    </row>
    <row r="8" spans="1:7" ht="12.75">
      <c r="A8" s="27" t="s">
        <v>84</v>
      </c>
      <c r="B8" s="28" t="s">
        <v>85</v>
      </c>
      <c r="C8" s="29" t="s">
        <v>86</v>
      </c>
      <c r="D8" s="30"/>
      <c r="E8" s="31"/>
      <c r="F8" s="32"/>
      <c r="G8" s="33">
        <f>SUMIF(AG9:AG12,"&lt;&gt;NOR",G9:G12)</f>
        <v>0</v>
      </c>
    </row>
    <row r="9" spans="1:7" ht="12.75">
      <c r="A9" s="34">
        <v>1</v>
      </c>
      <c r="B9" s="35" t="s">
        <v>87</v>
      </c>
      <c r="C9" s="57" t="s">
        <v>88</v>
      </c>
      <c r="D9" s="36" t="s">
        <v>89</v>
      </c>
      <c r="E9" s="37">
        <v>1</v>
      </c>
      <c r="F9" s="161"/>
      <c r="G9" s="38">
        <f>ROUND(E9*F9,2)</f>
        <v>0</v>
      </c>
    </row>
    <row r="10" spans="1:7" ht="12.75">
      <c r="A10" s="34">
        <v>2</v>
      </c>
      <c r="B10" s="35" t="s">
        <v>90</v>
      </c>
      <c r="C10" s="57" t="s">
        <v>91</v>
      </c>
      <c r="D10" s="36" t="s">
        <v>89</v>
      </c>
      <c r="E10" s="37">
        <v>1</v>
      </c>
      <c r="F10" s="161"/>
      <c r="G10" s="38">
        <f>ROUND(E10*F10,2)</f>
        <v>0</v>
      </c>
    </row>
    <row r="11" spans="1:7" ht="12.75">
      <c r="A11" s="34">
        <v>3</v>
      </c>
      <c r="B11" s="35" t="s">
        <v>92</v>
      </c>
      <c r="C11" s="57" t="s">
        <v>93</v>
      </c>
      <c r="D11" s="36" t="s">
        <v>89</v>
      </c>
      <c r="E11" s="37">
        <v>1</v>
      </c>
      <c r="F11" s="161"/>
      <c r="G11" s="38">
        <f>ROUND(E11*F11,2)</f>
        <v>0</v>
      </c>
    </row>
    <row r="12" spans="1:7" ht="12.75">
      <c r="A12" s="34">
        <v>4</v>
      </c>
      <c r="B12" s="35" t="s">
        <v>94</v>
      </c>
      <c r="C12" s="57" t="s">
        <v>95</v>
      </c>
      <c r="D12" s="36" t="s">
        <v>89</v>
      </c>
      <c r="E12" s="37">
        <v>1</v>
      </c>
      <c r="F12" s="161"/>
      <c r="G12" s="38">
        <f>ROUND(E12*F12,2)</f>
        <v>0</v>
      </c>
    </row>
    <row r="13" spans="1:7" ht="12.75">
      <c r="A13" s="27" t="s">
        <v>84</v>
      </c>
      <c r="B13" s="28" t="s">
        <v>96</v>
      </c>
      <c r="C13" s="58" t="s">
        <v>97</v>
      </c>
      <c r="D13" s="30"/>
      <c r="E13" s="31"/>
      <c r="F13" s="32"/>
      <c r="G13" s="33">
        <f>SUMIF(AG14:AG20,"&lt;&gt;NOR",G14:G20)</f>
        <v>0</v>
      </c>
    </row>
    <row r="14" spans="1:7" ht="12.75">
      <c r="A14" s="39">
        <v>5</v>
      </c>
      <c r="B14" s="40" t="s">
        <v>98</v>
      </c>
      <c r="C14" s="59" t="s">
        <v>99</v>
      </c>
      <c r="D14" s="41" t="s">
        <v>100</v>
      </c>
      <c r="E14" s="42">
        <v>0.21</v>
      </c>
      <c r="F14" s="162"/>
      <c r="G14" s="43">
        <f>ROUND(E14*F14,2)</f>
        <v>0</v>
      </c>
    </row>
    <row r="15" spans="1:7" ht="12.75">
      <c r="A15" s="44"/>
      <c r="B15" s="45"/>
      <c r="C15" s="60" t="s">
        <v>101</v>
      </c>
      <c r="D15" s="46"/>
      <c r="E15" s="47">
        <v>0.21</v>
      </c>
      <c r="F15" s="48"/>
      <c r="G15" s="48"/>
    </row>
    <row r="16" spans="1:7" ht="12.75">
      <c r="A16" s="34">
        <v>6</v>
      </c>
      <c r="B16" s="35" t="s">
        <v>102</v>
      </c>
      <c r="C16" s="57" t="s">
        <v>103</v>
      </c>
      <c r="D16" s="36" t="s">
        <v>104</v>
      </c>
      <c r="E16" s="37">
        <v>3</v>
      </c>
      <c r="F16" s="161"/>
      <c r="G16" s="38">
        <f>ROUND(E16*F16,2)</f>
        <v>0</v>
      </c>
    </row>
    <row r="17" spans="1:7" ht="12.75">
      <c r="A17" s="34">
        <v>7</v>
      </c>
      <c r="B17" s="35" t="s">
        <v>105</v>
      </c>
      <c r="C17" s="57" t="s">
        <v>106</v>
      </c>
      <c r="D17" s="36" t="s">
        <v>104</v>
      </c>
      <c r="E17" s="37">
        <v>3</v>
      </c>
      <c r="F17" s="161"/>
      <c r="G17" s="38">
        <f>ROUND(E17*F17,2)</f>
        <v>0</v>
      </c>
    </row>
    <row r="18" spans="1:7" ht="12.75">
      <c r="A18" s="39">
        <v>8</v>
      </c>
      <c r="B18" s="40" t="s">
        <v>107</v>
      </c>
      <c r="C18" s="59" t="s">
        <v>108</v>
      </c>
      <c r="D18" s="41" t="s">
        <v>109</v>
      </c>
      <c r="E18" s="42">
        <v>0.0252</v>
      </c>
      <c r="F18" s="162"/>
      <c r="G18" s="43">
        <f>ROUND(E18*F18,2)</f>
        <v>0</v>
      </c>
    </row>
    <row r="19" spans="1:7" ht="12.75">
      <c r="A19" s="44"/>
      <c r="B19" s="45"/>
      <c r="C19" s="60" t="s">
        <v>110</v>
      </c>
      <c r="D19" s="46"/>
      <c r="E19" s="47">
        <v>0.0252</v>
      </c>
      <c r="F19" s="48"/>
      <c r="G19" s="48"/>
    </row>
    <row r="20" spans="1:7" ht="12.75">
      <c r="A20" s="34">
        <v>9</v>
      </c>
      <c r="B20" s="35" t="s">
        <v>111</v>
      </c>
      <c r="C20" s="57" t="s">
        <v>112</v>
      </c>
      <c r="D20" s="36" t="s">
        <v>113</v>
      </c>
      <c r="E20" s="37">
        <v>1</v>
      </c>
      <c r="F20" s="161"/>
      <c r="G20" s="38">
        <f>ROUND(E20*F20,2)</f>
        <v>0</v>
      </c>
    </row>
    <row r="21" spans="1:7" ht="12.75">
      <c r="A21" s="27" t="s">
        <v>84</v>
      </c>
      <c r="B21" s="28" t="s">
        <v>114</v>
      </c>
      <c r="C21" s="58" t="s">
        <v>115</v>
      </c>
      <c r="D21" s="30"/>
      <c r="E21" s="31"/>
      <c r="F21" s="32"/>
      <c r="G21" s="33">
        <f>SUMIF(AG22:AG22,"&lt;&gt;NOR",G22:G22)</f>
        <v>0</v>
      </c>
    </row>
    <row r="22" spans="1:7" ht="12.75">
      <c r="A22" s="34">
        <v>10</v>
      </c>
      <c r="B22" s="35" t="s">
        <v>116</v>
      </c>
      <c r="C22" s="57" t="s">
        <v>117</v>
      </c>
      <c r="D22" s="36" t="s">
        <v>104</v>
      </c>
      <c r="E22" s="37">
        <v>2</v>
      </c>
      <c r="F22" s="161"/>
      <c r="G22" s="38">
        <f>ROUND(E22*F22,2)</f>
        <v>0</v>
      </c>
    </row>
    <row r="23" spans="1:7" ht="12.75">
      <c r="A23" s="27" t="s">
        <v>84</v>
      </c>
      <c r="B23" s="28" t="s">
        <v>118</v>
      </c>
      <c r="C23" s="58" t="s">
        <v>119</v>
      </c>
      <c r="D23" s="30"/>
      <c r="E23" s="31"/>
      <c r="F23" s="32"/>
      <c r="G23" s="33">
        <f>SUMIF(AG24:AG31,"&lt;&gt;NOR",G24:G31)</f>
        <v>0</v>
      </c>
    </row>
    <row r="24" spans="1:7" ht="12.75">
      <c r="A24" s="39">
        <v>11</v>
      </c>
      <c r="B24" s="40" t="s">
        <v>120</v>
      </c>
      <c r="C24" s="59" t="s">
        <v>121</v>
      </c>
      <c r="D24" s="41" t="s">
        <v>100</v>
      </c>
      <c r="E24" s="42">
        <v>0.21</v>
      </c>
      <c r="F24" s="162"/>
      <c r="G24" s="43">
        <f>ROUND(E24*F24,2)</f>
        <v>0</v>
      </c>
    </row>
    <row r="25" spans="1:7" ht="12.75">
      <c r="A25" s="44"/>
      <c r="B25" s="45"/>
      <c r="C25" s="60" t="s">
        <v>101</v>
      </c>
      <c r="D25" s="46"/>
      <c r="E25" s="47">
        <v>0.21</v>
      </c>
      <c r="F25" s="48"/>
      <c r="G25" s="48"/>
    </row>
    <row r="26" spans="1:7" ht="12.75">
      <c r="A26" s="39">
        <v>12</v>
      </c>
      <c r="B26" s="40" t="s">
        <v>122</v>
      </c>
      <c r="C26" s="59" t="s">
        <v>123</v>
      </c>
      <c r="D26" s="41" t="s">
        <v>100</v>
      </c>
      <c r="E26" s="42">
        <v>0.1</v>
      </c>
      <c r="F26" s="162"/>
      <c r="G26" s="43">
        <f>ROUND(E26*F26,2)</f>
        <v>0</v>
      </c>
    </row>
    <row r="27" spans="1:7" ht="12.75">
      <c r="A27" s="44"/>
      <c r="B27" s="45"/>
      <c r="C27" s="60" t="s">
        <v>124</v>
      </c>
      <c r="D27" s="46"/>
      <c r="E27" s="47">
        <v>0.1</v>
      </c>
      <c r="F27" s="48"/>
      <c r="G27" s="48"/>
    </row>
    <row r="28" spans="1:7" ht="12.75">
      <c r="A28" s="39">
        <v>13</v>
      </c>
      <c r="B28" s="40" t="s">
        <v>125</v>
      </c>
      <c r="C28" s="59" t="s">
        <v>126</v>
      </c>
      <c r="D28" s="41" t="s">
        <v>104</v>
      </c>
      <c r="E28" s="42">
        <v>2</v>
      </c>
      <c r="F28" s="162"/>
      <c r="G28" s="43">
        <f>ROUND(E28*F28,2)</f>
        <v>0</v>
      </c>
    </row>
    <row r="29" spans="1:7" ht="12.75">
      <c r="A29" s="44"/>
      <c r="B29" s="45"/>
      <c r="C29" s="60" t="s">
        <v>127</v>
      </c>
      <c r="D29" s="46"/>
      <c r="E29" s="47">
        <v>2</v>
      </c>
      <c r="F29" s="48"/>
      <c r="G29" s="48"/>
    </row>
    <row r="30" spans="1:7" ht="12.75">
      <c r="A30" s="39">
        <v>14</v>
      </c>
      <c r="B30" s="40" t="s">
        <v>128</v>
      </c>
      <c r="C30" s="59" t="s">
        <v>129</v>
      </c>
      <c r="D30" s="41" t="s">
        <v>130</v>
      </c>
      <c r="E30" s="42">
        <v>7.3</v>
      </c>
      <c r="F30" s="162"/>
      <c r="G30" s="43">
        <f>ROUND(E30*F30,2)</f>
        <v>0</v>
      </c>
    </row>
    <row r="31" spans="1:7" ht="12.75">
      <c r="A31" s="44"/>
      <c r="B31" s="45"/>
      <c r="C31" s="60" t="s">
        <v>131</v>
      </c>
      <c r="D31" s="46"/>
      <c r="E31" s="47">
        <v>7.3</v>
      </c>
      <c r="F31" s="48"/>
      <c r="G31" s="48"/>
    </row>
    <row r="32" spans="1:7" ht="12.75">
      <c r="A32" s="27" t="s">
        <v>84</v>
      </c>
      <c r="B32" s="28" t="s">
        <v>132</v>
      </c>
      <c r="C32" s="58" t="s">
        <v>133</v>
      </c>
      <c r="D32" s="30"/>
      <c r="E32" s="31"/>
      <c r="F32" s="32"/>
      <c r="G32" s="33">
        <f>SUMIF(AG33:AG33,"&lt;&gt;NOR",G33:G33)</f>
        <v>0</v>
      </c>
    </row>
    <row r="33" spans="1:7" ht="12.75">
      <c r="A33" s="34">
        <v>15</v>
      </c>
      <c r="B33" s="35" t="s">
        <v>134</v>
      </c>
      <c r="C33" s="57" t="s">
        <v>135</v>
      </c>
      <c r="D33" s="36" t="s">
        <v>109</v>
      </c>
      <c r="E33" s="37">
        <v>0.7868</v>
      </c>
      <c r="F33" s="161"/>
      <c r="G33" s="38">
        <f>ROUND(E33*F33,2)</f>
        <v>0</v>
      </c>
    </row>
    <row r="34" spans="1:7" ht="12.75">
      <c r="A34" s="27" t="s">
        <v>84</v>
      </c>
      <c r="B34" s="28" t="s">
        <v>136</v>
      </c>
      <c r="C34" s="58" t="s">
        <v>137</v>
      </c>
      <c r="D34" s="30"/>
      <c r="E34" s="31"/>
      <c r="F34" s="32"/>
      <c r="G34" s="33">
        <f>SUMIF(AG35:AG37,"&lt;&gt;NOR",G35:G37)</f>
        <v>0</v>
      </c>
    </row>
    <row r="35" spans="1:7" ht="12.75">
      <c r="A35" s="34">
        <v>16</v>
      </c>
      <c r="B35" s="35" t="s">
        <v>138</v>
      </c>
      <c r="C35" s="57" t="s">
        <v>139</v>
      </c>
      <c r="D35" s="36" t="s">
        <v>104</v>
      </c>
      <c r="E35" s="37">
        <v>2</v>
      </c>
      <c r="F35" s="161"/>
      <c r="G35" s="38">
        <f>ROUND(E35*F35,2)</f>
        <v>0</v>
      </c>
    </row>
    <row r="36" spans="1:7" ht="12.75">
      <c r="A36" s="39">
        <v>17</v>
      </c>
      <c r="B36" s="40" t="s">
        <v>140</v>
      </c>
      <c r="C36" s="59" t="s">
        <v>141</v>
      </c>
      <c r="D36" s="41" t="s">
        <v>104</v>
      </c>
      <c r="E36" s="42">
        <v>2</v>
      </c>
      <c r="F36" s="162"/>
      <c r="G36" s="43">
        <f>ROUND(E36*F36,2)</f>
        <v>0</v>
      </c>
    </row>
    <row r="37" spans="1:7" ht="12.75">
      <c r="A37" s="44">
        <v>18</v>
      </c>
      <c r="B37" s="45" t="s">
        <v>142</v>
      </c>
      <c r="C37" s="61" t="s">
        <v>143</v>
      </c>
      <c r="D37" s="49" t="s">
        <v>3</v>
      </c>
      <c r="E37" s="164"/>
      <c r="F37" s="163"/>
      <c r="G37" s="48">
        <f>ROUND(E37*F37,2)</f>
        <v>0</v>
      </c>
    </row>
    <row r="38" spans="1:7" ht="12.75">
      <c r="A38" s="27" t="s">
        <v>84</v>
      </c>
      <c r="B38" s="28" t="s">
        <v>144</v>
      </c>
      <c r="C38" s="58" t="s">
        <v>145</v>
      </c>
      <c r="D38" s="30"/>
      <c r="E38" s="31"/>
      <c r="F38" s="32"/>
      <c r="G38" s="33">
        <f>SUMIF(AG39:AG42,"&lt;&gt;NOR",G39:G42)</f>
        <v>0</v>
      </c>
    </row>
    <row r="39" spans="1:7" ht="12.75">
      <c r="A39" s="34">
        <v>19</v>
      </c>
      <c r="B39" s="35" t="s">
        <v>146</v>
      </c>
      <c r="C39" s="57" t="s">
        <v>147</v>
      </c>
      <c r="D39" s="36" t="s">
        <v>104</v>
      </c>
      <c r="E39" s="37">
        <v>2</v>
      </c>
      <c r="F39" s="161"/>
      <c r="G39" s="38">
        <f>ROUND(E39*F39,2)</f>
        <v>0</v>
      </c>
    </row>
    <row r="40" spans="1:7" ht="12.75">
      <c r="A40" s="34">
        <v>20</v>
      </c>
      <c r="B40" s="35" t="s">
        <v>148</v>
      </c>
      <c r="C40" s="57" t="s">
        <v>149</v>
      </c>
      <c r="D40" s="36" t="s">
        <v>104</v>
      </c>
      <c r="E40" s="37">
        <v>2</v>
      </c>
      <c r="F40" s="161"/>
      <c r="G40" s="38">
        <f>ROUND(E40*F40,2)</f>
        <v>0</v>
      </c>
    </row>
    <row r="41" spans="1:7" ht="12.75">
      <c r="A41" s="39">
        <v>21</v>
      </c>
      <c r="B41" s="40" t="s">
        <v>150</v>
      </c>
      <c r="C41" s="59" t="s">
        <v>151</v>
      </c>
      <c r="D41" s="41" t="s">
        <v>104</v>
      </c>
      <c r="E41" s="42">
        <v>3</v>
      </c>
      <c r="F41" s="162"/>
      <c r="G41" s="43">
        <f>ROUND(E41*F41,2)</f>
        <v>0</v>
      </c>
    </row>
    <row r="42" spans="1:7" ht="12.75">
      <c r="A42" s="44">
        <v>22</v>
      </c>
      <c r="B42" s="45" t="s">
        <v>152</v>
      </c>
      <c r="C42" s="61" t="s">
        <v>153</v>
      </c>
      <c r="D42" s="49" t="s">
        <v>3</v>
      </c>
      <c r="E42" s="164"/>
      <c r="F42" s="163"/>
      <c r="G42" s="48">
        <f>ROUND(E42*F42,2)</f>
        <v>0</v>
      </c>
    </row>
    <row r="43" spans="1:7" ht="12.75">
      <c r="A43" s="27" t="s">
        <v>84</v>
      </c>
      <c r="B43" s="28" t="s">
        <v>154</v>
      </c>
      <c r="C43" s="58" t="s">
        <v>155</v>
      </c>
      <c r="D43" s="30"/>
      <c r="E43" s="31"/>
      <c r="F43" s="32"/>
      <c r="G43" s="33">
        <f>SUMIF(AG44:AG49,"&lt;&gt;NOR",G44:G49)</f>
        <v>0</v>
      </c>
    </row>
    <row r="44" spans="1:7" ht="12.75">
      <c r="A44" s="34">
        <v>23</v>
      </c>
      <c r="B44" s="35" t="s">
        <v>156</v>
      </c>
      <c r="C44" s="57" t="s">
        <v>157</v>
      </c>
      <c r="D44" s="36" t="s">
        <v>109</v>
      </c>
      <c r="E44" s="37">
        <v>0.76736</v>
      </c>
      <c r="F44" s="161"/>
      <c r="G44" s="38">
        <f aca="true" t="shared" si="0" ref="G44:G49">ROUND(E44*F44,2)</f>
        <v>0</v>
      </c>
    </row>
    <row r="45" spans="1:7" ht="12.75">
      <c r="A45" s="34">
        <v>24</v>
      </c>
      <c r="B45" s="35" t="s">
        <v>158</v>
      </c>
      <c r="C45" s="57" t="s">
        <v>159</v>
      </c>
      <c r="D45" s="36" t="s">
        <v>109</v>
      </c>
      <c r="E45" s="37">
        <v>0.76736</v>
      </c>
      <c r="F45" s="161"/>
      <c r="G45" s="38">
        <f t="shared" si="0"/>
        <v>0</v>
      </c>
    </row>
    <row r="46" spans="1:7" ht="12.75">
      <c r="A46" s="34">
        <v>25</v>
      </c>
      <c r="B46" s="35" t="s">
        <v>160</v>
      </c>
      <c r="C46" s="57" t="s">
        <v>161</v>
      </c>
      <c r="D46" s="36" t="s">
        <v>109</v>
      </c>
      <c r="E46" s="37">
        <v>7.67358</v>
      </c>
      <c r="F46" s="161"/>
      <c r="G46" s="38">
        <f t="shared" si="0"/>
        <v>0</v>
      </c>
    </row>
    <row r="47" spans="1:7" ht="12.75">
      <c r="A47" s="34">
        <v>26</v>
      </c>
      <c r="B47" s="35" t="s">
        <v>162</v>
      </c>
      <c r="C47" s="57" t="s">
        <v>163</v>
      </c>
      <c r="D47" s="36" t="s">
        <v>109</v>
      </c>
      <c r="E47" s="37">
        <v>0.76736</v>
      </c>
      <c r="F47" s="161"/>
      <c r="G47" s="38">
        <f t="shared" si="0"/>
        <v>0</v>
      </c>
    </row>
    <row r="48" spans="1:7" ht="12.75">
      <c r="A48" s="34">
        <v>27</v>
      </c>
      <c r="B48" s="35" t="s">
        <v>164</v>
      </c>
      <c r="C48" s="57" t="s">
        <v>165</v>
      </c>
      <c r="D48" s="36" t="s">
        <v>109</v>
      </c>
      <c r="E48" s="37">
        <v>0.76736</v>
      </c>
      <c r="F48" s="161"/>
      <c r="G48" s="38">
        <f t="shared" si="0"/>
        <v>0</v>
      </c>
    </row>
    <row r="49" spans="1:7" ht="12.75">
      <c r="A49" s="39">
        <v>28</v>
      </c>
      <c r="B49" s="40" t="s">
        <v>166</v>
      </c>
      <c r="C49" s="59" t="s">
        <v>167</v>
      </c>
      <c r="D49" s="41" t="s">
        <v>109</v>
      </c>
      <c r="E49" s="42">
        <v>0.76736</v>
      </c>
      <c r="F49" s="162"/>
      <c r="G49" s="43">
        <f t="shared" si="0"/>
        <v>0</v>
      </c>
    </row>
    <row r="50" spans="1:7" ht="12.75">
      <c r="A50" s="22"/>
      <c r="B50" s="23"/>
      <c r="C50" s="50"/>
      <c r="D50" s="24"/>
      <c r="E50" s="22"/>
      <c r="F50" s="22"/>
      <c r="G50" s="22"/>
    </row>
    <row r="51" spans="1:7" ht="12.75">
      <c r="A51" s="51"/>
      <c r="B51" s="52" t="s">
        <v>83</v>
      </c>
      <c r="C51" s="53"/>
      <c r="D51" s="54"/>
      <c r="E51" s="55"/>
      <c r="F51" s="55"/>
      <c r="G51" s="56">
        <f>G8+G13+G21+G23+G32+G34+G38+G43</f>
        <v>0</v>
      </c>
    </row>
    <row r="52" spans="1:7" ht="12.75">
      <c r="A52" s="22"/>
      <c r="B52" s="23"/>
      <c r="C52" s="50"/>
      <c r="D52" s="24"/>
      <c r="E52" s="22"/>
      <c r="F52" s="22"/>
      <c r="G52" s="22"/>
    </row>
    <row r="53" spans="1:7" ht="12.75">
      <c r="A53" s="22"/>
      <c r="B53" s="23"/>
      <c r="C53" s="50"/>
      <c r="D53" s="24"/>
      <c r="E53" s="22"/>
      <c r="F53" s="22"/>
      <c r="G53" s="22"/>
    </row>
  </sheetData>
  <sheetProtection/>
  <mergeCells count="3">
    <mergeCell ref="A1:G1"/>
    <mergeCell ref="B2:G3"/>
    <mergeCell ref="B4:G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G6" sqref="G6:G14"/>
    </sheetView>
  </sheetViews>
  <sheetFormatPr defaultColWidth="9.00390625" defaultRowHeight="12.75"/>
  <cols>
    <col min="2" max="2" width="6.00390625" style="0" customWidth="1"/>
    <col min="3" max="3" width="15.125" style="0" bestFit="1" customWidth="1"/>
    <col min="4" max="4" width="130.375" style="0" bestFit="1" customWidth="1"/>
    <col min="6" max="6" width="9.00390625" style="0" bestFit="1" customWidth="1"/>
    <col min="7" max="7" width="7.00390625" style="0" bestFit="1" customWidth="1"/>
    <col min="8" max="8" width="15.75390625" style="0" bestFit="1" customWidth="1"/>
  </cols>
  <sheetData>
    <row r="2" spans="2:8" ht="15">
      <c r="B2" s="217" t="s">
        <v>168</v>
      </c>
      <c r="C2" s="217"/>
      <c r="D2" s="217"/>
      <c r="E2" s="217"/>
      <c r="F2" s="217"/>
      <c r="G2" s="217"/>
      <c r="H2" s="217"/>
    </row>
    <row r="3" spans="2:8" ht="15">
      <c r="B3" s="217" t="s">
        <v>193</v>
      </c>
      <c r="C3" s="217"/>
      <c r="D3" s="217"/>
      <c r="E3" s="217"/>
      <c r="F3" s="217"/>
      <c r="G3" s="217"/>
      <c r="H3" s="217"/>
    </row>
    <row r="4" ht="13.5" thickBot="1"/>
    <row r="5" spans="2:8" ht="26.25" thickBot="1">
      <c r="B5" s="122" t="s">
        <v>6</v>
      </c>
      <c r="C5" s="119"/>
      <c r="D5" s="119" t="s">
        <v>191</v>
      </c>
      <c r="E5" s="120" t="s">
        <v>1</v>
      </c>
      <c r="F5" s="119" t="s">
        <v>204</v>
      </c>
      <c r="G5" s="119" t="s">
        <v>7</v>
      </c>
      <c r="H5" s="121" t="s">
        <v>8</v>
      </c>
    </row>
    <row r="6" spans="2:8" ht="12.75">
      <c r="B6" s="114">
        <v>1</v>
      </c>
      <c r="C6" s="115"/>
      <c r="D6" s="116" t="s">
        <v>192</v>
      </c>
      <c r="E6" s="117" t="s">
        <v>197</v>
      </c>
      <c r="F6" s="116">
        <v>1</v>
      </c>
      <c r="G6" s="165"/>
      <c r="H6" s="118">
        <f>G6*F6</f>
        <v>0</v>
      </c>
    </row>
    <row r="7" spans="2:8" ht="12.75">
      <c r="B7" s="64">
        <v>2</v>
      </c>
      <c r="C7" s="65"/>
      <c r="D7" s="66" t="s">
        <v>195</v>
      </c>
      <c r="E7" s="10" t="s">
        <v>197</v>
      </c>
      <c r="F7" s="66">
        <v>1</v>
      </c>
      <c r="G7" s="161"/>
      <c r="H7" s="67">
        <f aca="true" t="shared" si="0" ref="H7:H14">G7*F7</f>
        <v>0</v>
      </c>
    </row>
    <row r="8" spans="2:8" ht="12.75">
      <c r="B8" s="64">
        <v>3</v>
      </c>
      <c r="C8" s="65"/>
      <c r="D8" s="66" t="s">
        <v>194</v>
      </c>
      <c r="E8" s="10" t="s">
        <v>196</v>
      </c>
      <c r="F8" s="66">
        <v>1</v>
      </c>
      <c r="G8" s="161"/>
      <c r="H8" s="67">
        <f t="shared" si="0"/>
        <v>0</v>
      </c>
    </row>
    <row r="9" spans="2:8" ht="12.75">
      <c r="B9" s="64">
        <v>4</v>
      </c>
      <c r="C9" s="65"/>
      <c r="D9" s="66" t="s">
        <v>205</v>
      </c>
      <c r="E9" s="10" t="s">
        <v>113</v>
      </c>
      <c r="F9" s="66">
        <v>1</v>
      </c>
      <c r="G9" s="161"/>
      <c r="H9" s="67">
        <f t="shared" si="0"/>
        <v>0</v>
      </c>
    </row>
    <row r="10" spans="2:8" ht="12.75">
      <c r="B10" s="64">
        <v>5</v>
      </c>
      <c r="C10" s="65"/>
      <c r="D10" s="66" t="s">
        <v>202</v>
      </c>
      <c r="E10" s="10" t="s">
        <v>113</v>
      </c>
      <c r="F10" s="66">
        <v>1</v>
      </c>
      <c r="G10" s="161"/>
      <c r="H10" s="67">
        <f t="shared" si="0"/>
        <v>0</v>
      </c>
    </row>
    <row r="11" spans="2:8" ht="12.75">
      <c r="B11" s="64">
        <v>6</v>
      </c>
      <c r="C11" s="65"/>
      <c r="D11" s="66" t="s">
        <v>198</v>
      </c>
      <c r="E11" s="10" t="s">
        <v>201</v>
      </c>
      <c r="F11" s="66">
        <v>1</v>
      </c>
      <c r="G11" s="161"/>
      <c r="H11" s="67">
        <f t="shared" si="0"/>
        <v>0</v>
      </c>
    </row>
    <row r="12" spans="2:8" ht="12.75">
      <c r="B12" s="64">
        <v>7</v>
      </c>
      <c r="C12" s="65"/>
      <c r="D12" s="66" t="s">
        <v>211</v>
      </c>
      <c r="E12" s="10" t="s">
        <v>201</v>
      </c>
      <c r="F12" s="66">
        <v>1</v>
      </c>
      <c r="G12" s="161"/>
      <c r="H12" s="67">
        <f t="shared" si="0"/>
        <v>0</v>
      </c>
    </row>
    <row r="13" spans="2:8" ht="12.75">
      <c r="B13" s="64">
        <v>8</v>
      </c>
      <c r="C13" s="65"/>
      <c r="D13" s="66" t="s">
        <v>199</v>
      </c>
      <c r="E13" s="10" t="s">
        <v>201</v>
      </c>
      <c r="F13" s="66">
        <v>2</v>
      </c>
      <c r="G13" s="161"/>
      <c r="H13" s="67">
        <f t="shared" si="0"/>
        <v>0</v>
      </c>
    </row>
    <row r="14" spans="2:8" ht="12.75">
      <c r="B14" s="64">
        <v>9</v>
      </c>
      <c r="C14" s="65"/>
      <c r="D14" s="66" t="s">
        <v>200</v>
      </c>
      <c r="E14" s="10" t="s">
        <v>201</v>
      </c>
      <c r="F14" s="66">
        <v>1</v>
      </c>
      <c r="G14" s="161"/>
      <c r="H14" s="67">
        <f t="shared" si="0"/>
        <v>0</v>
      </c>
    </row>
    <row r="15" spans="2:8" ht="13.5" thickBot="1">
      <c r="B15" s="110"/>
      <c r="C15" s="111"/>
      <c r="D15" s="112"/>
      <c r="E15" s="15"/>
      <c r="F15" s="112"/>
      <c r="G15" s="109"/>
      <c r="H15" s="113"/>
    </row>
    <row r="16" spans="2:8" ht="13.5" thickBot="1">
      <c r="B16" s="123"/>
      <c r="C16" s="124"/>
      <c r="D16" s="125" t="s">
        <v>203</v>
      </c>
      <c r="E16" s="126"/>
      <c r="F16" s="127"/>
      <c r="G16" s="128"/>
      <c r="H16" s="129">
        <f>SUM(H6:H14)</f>
        <v>0</v>
      </c>
    </row>
  </sheetData>
  <sheetProtection/>
  <mergeCells count="2">
    <mergeCell ref="B2:H2"/>
    <mergeCell ref="B3:H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G21" sqref="G21"/>
    </sheetView>
  </sheetViews>
  <sheetFormatPr defaultColWidth="9.00390625" defaultRowHeight="12.75"/>
  <cols>
    <col min="4" max="4" width="111.375" style="0" bestFit="1" customWidth="1"/>
    <col min="8" max="8" width="14.875" style="0" customWidth="1"/>
  </cols>
  <sheetData>
    <row r="2" spans="2:8" ht="15">
      <c r="B2" s="217" t="s">
        <v>168</v>
      </c>
      <c r="C2" s="217"/>
      <c r="D2" s="217"/>
      <c r="E2" s="217"/>
      <c r="F2" s="217"/>
      <c r="G2" s="217"/>
      <c r="H2" s="217"/>
    </row>
    <row r="3" spans="2:8" ht="15">
      <c r="B3" s="217" t="s">
        <v>190</v>
      </c>
      <c r="C3" s="217"/>
      <c r="D3" s="217"/>
      <c r="E3" s="217"/>
      <c r="F3" s="217"/>
      <c r="G3" s="217"/>
      <c r="H3" s="217"/>
    </row>
    <row r="4" ht="13.5" thickBot="1"/>
    <row r="5" spans="2:8" ht="26.25" thickBot="1">
      <c r="B5" s="122" t="s">
        <v>6</v>
      </c>
      <c r="C5" s="119"/>
      <c r="D5" s="119" t="s">
        <v>191</v>
      </c>
      <c r="E5" s="120" t="s">
        <v>1</v>
      </c>
      <c r="F5" s="119" t="s">
        <v>204</v>
      </c>
      <c r="G5" s="119" t="s">
        <v>7</v>
      </c>
      <c r="H5" s="121" t="s">
        <v>8</v>
      </c>
    </row>
    <row r="6" spans="2:8" ht="25.5">
      <c r="B6" s="114">
        <v>1</v>
      </c>
      <c r="C6" s="115"/>
      <c r="D6" s="130" t="s">
        <v>206</v>
      </c>
      <c r="E6" s="117" t="s">
        <v>196</v>
      </c>
      <c r="F6" s="116">
        <v>6</v>
      </c>
      <c r="G6" s="165"/>
      <c r="H6" s="118">
        <f>G6*F6</f>
        <v>0</v>
      </c>
    </row>
    <row r="7" spans="2:8" ht="12.75">
      <c r="B7" s="64">
        <v>2</v>
      </c>
      <c r="C7" s="65"/>
      <c r="D7" s="66" t="s">
        <v>207</v>
      </c>
      <c r="E7" s="10" t="s">
        <v>196</v>
      </c>
      <c r="F7" s="66">
        <v>1</v>
      </c>
      <c r="G7" s="161"/>
      <c r="H7" s="67">
        <f>G7*F7</f>
        <v>0</v>
      </c>
    </row>
    <row r="8" spans="2:8" ht="12.75">
      <c r="B8" s="110">
        <v>3</v>
      </c>
      <c r="C8" s="111"/>
      <c r="D8" s="112" t="s">
        <v>209</v>
      </c>
      <c r="E8" s="15" t="s">
        <v>196</v>
      </c>
      <c r="F8" s="112">
        <v>1</v>
      </c>
      <c r="G8" s="161"/>
      <c r="H8" s="113">
        <f>F8*G8</f>
        <v>0</v>
      </c>
    </row>
    <row r="9" spans="2:8" ht="12.75">
      <c r="B9" s="110">
        <v>4</v>
      </c>
      <c r="C9" s="111"/>
      <c r="D9" s="112" t="s">
        <v>210</v>
      </c>
      <c r="E9" s="15" t="s">
        <v>113</v>
      </c>
      <c r="F9" s="112">
        <v>1</v>
      </c>
      <c r="G9" s="161"/>
      <c r="H9" s="113">
        <f>F9*G9</f>
        <v>0</v>
      </c>
    </row>
    <row r="10" spans="2:8" ht="12.75">
      <c r="B10" s="110">
        <v>5</v>
      </c>
      <c r="C10" s="111"/>
      <c r="D10" s="112" t="s">
        <v>200</v>
      </c>
      <c r="E10" s="15" t="s">
        <v>201</v>
      </c>
      <c r="F10" s="112">
        <v>1</v>
      </c>
      <c r="G10" s="161"/>
      <c r="H10" s="113">
        <f>F10*G10</f>
        <v>0</v>
      </c>
    </row>
    <row r="11" spans="2:8" ht="13.5" thickBot="1">
      <c r="B11" s="110"/>
      <c r="C11" s="111"/>
      <c r="D11" s="112"/>
      <c r="E11" s="15"/>
      <c r="F11" s="112"/>
      <c r="G11" s="109"/>
      <c r="H11" s="113"/>
    </row>
    <row r="12" spans="2:8" ht="13.5" thickBot="1">
      <c r="B12" s="123"/>
      <c r="C12" s="124"/>
      <c r="D12" s="125" t="s">
        <v>203</v>
      </c>
      <c r="E12" s="126"/>
      <c r="F12" s="127"/>
      <c r="G12" s="128"/>
      <c r="H12" s="129">
        <f>SUM(H6:H10)</f>
        <v>0</v>
      </c>
    </row>
  </sheetData>
  <sheetProtection/>
  <mergeCells count="2">
    <mergeCell ref="B2:H2"/>
    <mergeCell ref="B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Hájek</dc:creator>
  <cp:keywords/>
  <dc:description/>
  <cp:lastModifiedBy>Michal Hájek</cp:lastModifiedBy>
  <cp:lastPrinted>2012-05-15T06:39:33Z</cp:lastPrinted>
  <dcterms:created xsi:type="dcterms:W3CDTF">2022-02-08T09:44:27Z</dcterms:created>
  <dcterms:modified xsi:type="dcterms:W3CDTF">2022-02-09T06:43:16Z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75f480-7803-4ee9-bb54-84d0635fdbe7_Enabled">
    <vt:lpwstr>true</vt:lpwstr>
  </property>
  <property fmtid="{D5CDD505-2E9C-101B-9397-08002B2CF9AE}" pid="3" name="MSIP_Label_6f75f480-7803-4ee9-bb54-84d0635fdbe7_SetDate">
    <vt:lpwstr>2020-10-27T07:40:09Z</vt:lpwstr>
  </property>
  <property fmtid="{D5CDD505-2E9C-101B-9397-08002B2CF9AE}" pid="4" name="MSIP_Label_6f75f480-7803-4ee9-bb54-84d0635fdbe7_Method">
    <vt:lpwstr>Privileged</vt:lpwstr>
  </property>
  <property fmtid="{D5CDD505-2E9C-101B-9397-08002B2CF9AE}" pid="5" name="MSIP_Label_6f75f480-7803-4ee9-bb54-84d0635fdbe7_Name">
    <vt:lpwstr>unrestricted</vt:lpwstr>
  </property>
  <property fmtid="{D5CDD505-2E9C-101B-9397-08002B2CF9AE}" pid="6" name="MSIP_Label_6f75f480-7803-4ee9-bb54-84d0635fdbe7_SiteId">
    <vt:lpwstr>38ae3bcd-9579-4fd4-adda-b42e1495d55a</vt:lpwstr>
  </property>
  <property fmtid="{D5CDD505-2E9C-101B-9397-08002B2CF9AE}" pid="7" name="MSIP_Label_6f75f480-7803-4ee9-bb54-84d0635fdbe7_ActionId">
    <vt:lpwstr>cdf05c11-f290-48c1-9214-a49382a70c41</vt:lpwstr>
  </property>
  <property fmtid="{D5CDD505-2E9C-101B-9397-08002B2CF9AE}" pid="8" name="MSIP_Label_6f75f480-7803-4ee9-bb54-84d0635fdbe7_ContentBits">
    <vt:lpwstr>0</vt:lpwstr>
  </property>
  <property fmtid="{D5CDD505-2E9C-101B-9397-08002B2CF9AE}" pid="9" name="Document_Confidentiality">
    <vt:lpwstr>Unrestricted</vt:lpwstr>
  </property>
</Properties>
</file>