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VZ_2021\VZ-032-2021_NOUZOVE OSVETLENI RASINOVA - OPAKOVANE\b_VZ_NOUZOVE OSVETLENI RASINOVA-OPAKOVANE_VYSVETLENI\"/>
    </mc:Choice>
  </mc:AlternateContent>
  <bookViews>
    <workbookView xWindow="-120" yWindow="-120" windowWidth="29040" windowHeight="15840" activeTab="2"/>
  </bookViews>
  <sheets>
    <sheet name="Rekapitulace" sheetId="3" r:id="rId1"/>
    <sheet name="Rozpočet" sheetId="2" r:id="rId2"/>
    <sheet name="Kniha výrobků" sheetId="4" r:id="rId3"/>
  </sheets>
  <definedNames>
    <definedName name="_Hlk535415260" localSheetId="2">'Kniha výrobků'!$A$177</definedName>
    <definedName name="_xlnm.Print_Titles" localSheetId="1">Rozpočet!$1:$1</definedName>
    <definedName name="_xlnm.Print_Area" localSheetId="0">Rekapitulace!$A$1:$C$14</definedName>
    <definedName name="_xlnm.Print_Area" localSheetId="1">Rozpočet!$A$1:$I$114</definedName>
  </definedNames>
  <calcPr calcId="181029"/>
</workbook>
</file>

<file path=xl/calcChain.xml><?xml version="1.0" encoding="utf-8"?>
<calcChain xmlns="http://schemas.openxmlformats.org/spreadsheetml/2006/main">
  <c r="C9" i="3" l="1"/>
  <c r="C15" i="3"/>
  <c r="H116" i="2"/>
  <c r="F116" i="2"/>
  <c r="H92" i="2"/>
  <c r="F92" i="2"/>
  <c r="H90" i="2"/>
  <c r="F90" i="2"/>
  <c r="H94" i="2"/>
  <c r="F94" i="2"/>
  <c r="H113" i="2"/>
  <c r="F113" i="2"/>
  <c r="H111" i="2"/>
  <c r="F111" i="2"/>
  <c r="H109" i="2"/>
  <c r="F109" i="2"/>
  <c r="H108" i="2"/>
  <c r="F108" i="2"/>
  <c r="H106" i="2"/>
  <c r="F106" i="2"/>
  <c r="H104" i="2"/>
  <c r="F104" i="2"/>
  <c r="H102" i="2"/>
  <c r="F102" i="2"/>
  <c r="H100" i="2"/>
  <c r="F100" i="2"/>
  <c r="H98" i="2"/>
  <c r="F98" i="2"/>
  <c r="H89" i="2"/>
  <c r="F89" i="2"/>
  <c r="H88" i="2"/>
  <c r="F88" i="2"/>
  <c r="H86" i="2"/>
  <c r="F86" i="2"/>
  <c r="H85" i="2"/>
  <c r="F85" i="2"/>
  <c r="H84" i="2"/>
  <c r="F84" i="2"/>
  <c r="H83" i="2"/>
  <c r="F83" i="2"/>
  <c r="H82" i="2"/>
  <c r="F82" i="2"/>
  <c r="H80" i="2"/>
  <c r="F80" i="2"/>
  <c r="H79" i="2"/>
  <c r="F79" i="2"/>
  <c r="H77" i="2"/>
  <c r="F77" i="2"/>
  <c r="H75" i="2"/>
  <c r="F75" i="2"/>
  <c r="H74" i="2"/>
  <c r="F74" i="2"/>
  <c r="H73" i="2"/>
  <c r="F73" i="2"/>
  <c r="H72" i="2"/>
  <c r="F72" i="2"/>
  <c r="H71" i="2"/>
  <c r="F71" i="2"/>
  <c r="H69" i="2"/>
  <c r="F69" i="2"/>
  <c r="H68" i="2"/>
  <c r="F68" i="2"/>
  <c r="H66" i="2"/>
  <c r="F66" i="2"/>
  <c r="H64" i="2"/>
  <c r="F64" i="2"/>
  <c r="H62" i="2"/>
  <c r="F62" i="2"/>
  <c r="H61" i="2"/>
  <c r="F61" i="2"/>
  <c r="H59" i="2"/>
  <c r="F59" i="2"/>
  <c r="H57" i="2"/>
  <c r="F57" i="2"/>
  <c r="I57" i="2" s="1"/>
  <c r="H55" i="2"/>
  <c r="F55" i="2"/>
  <c r="H54" i="2"/>
  <c r="F54" i="2"/>
  <c r="H53" i="2"/>
  <c r="F53" i="2"/>
  <c r="H51" i="2"/>
  <c r="F51" i="2"/>
  <c r="H50" i="2"/>
  <c r="F50" i="2"/>
  <c r="H49" i="2"/>
  <c r="F49" i="2"/>
  <c r="H48" i="2"/>
  <c r="F48" i="2"/>
  <c r="H47" i="2"/>
  <c r="F47" i="2"/>
  <c r="I47" i="2" s="1"/>
  <c r="H45" i="2"/>
  <c r="F45" i="2"/>
  <c r="H44" i="2"/>
  <c r="F44" i="2"/>
  <c r="H43" i="2"/>
  <c r="F43" i="2"/>
  <c r="H42" i="2"/>
  <c r="F42" i="2"/>
  <c r="I42" i="2" s="1"/>
  <c r="H41" i="2"/>
  <c r="F41" i="2"/>
  <c r="H40" i="2"/>
  <c r="F40" i="2"/>
  <c r="H39" i="2"/>
  <c r="F39" i="2"/>
  <c r="I39" i="2" s="1"/>
  <c r="H37" i="2"/>
  <c r="F37" i="2"/>
  <c r="I37" i="2" s="1"/>
  <c r="H36" i="2"/>
  <c r="F36" i="2"/>
  <c r="H34" i="2"/>
  <c r="F34" i="2"/>
  <c r="H33" i="2"/>
  <c r="F33" i="2"/>
  <c r="H32" i="2"/>
  <c r="F32" i="2"/>
  <c r="I32" i="2" s="1"/>
  <c r="H30" i="2"/>
  <c r="F30" i="2"/>
  <c r="H29" i="2"/>
  <c r="F29" i="2"/>
  <c r="H28" i="2"/>
  <c r="F28" i="2"/>
  <c r="I28" i="2" s="1"/>
  <c r="H26" i="2"/>
  <c r="F26" i="2"/>
  <c r="I26" i="2" s="1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I19" i="2" s="1"/>
  <c r="H18" i="2"/>
  <c r="F18" i="2"/>
  <c r="H17" i="2"/>
  <c r="F17" i="2"/>
  <c r="H16" i="2"/>
  <c r="F16" i="2"/>
  <c r="H15" i="2"/>
  <c r="F15" i="2"/>
  <c r="H14" i="2"/>
  <c r="F14" i="2"/>
  <c r="I14" i="2" s="1"/>
  <c r="H13" i="2"/>
  <c r="H117" i="2" s="1"/>
  <c r="F13" i="2"/>
  <c r="H12" i="2"/>
  <c r="F12" i="2"/>
  <c r="H8" i="2"/>
  <c r="H9" i="2" s="1"/>
  <c r="F8" i="2"/>
  <c r="F9" i="2" s="1"/>
  <c r="B12" i="3" s="1"/>
  <c r="I17" i="2" l="1"/>
  <c r="I30" i="2"/>
  <c r="I36" i="2"/>
  <c r="I41" i="2"/>
  <c r="I45" i="2"/>
  <c r="I50" i="2"/>
  <c r="I74" i="2"/>
  <c r="F117" i="2"/>
  <c r="C3" i="3"/>
  <c r="I116" i="2"/>
  <c r="I48" i="2"/>
  <c r="I49" i="2"/>
  <c r="I84" i="2"/>
  <c r="I102" i="2"/>
  <c r="I109" i="2"/>
  <c r="I16" i="2"/>
  <c r="I20" i="2"/>
  <c r="I29" i="2"/>
  <c r="I34" i="2"/>
  <c r="I40" i="2"/>
  <c r="I92" i="2"/>
  <c r="I90" i="2"/>
  <c r="I77" i="2"/>
  <c r="I44" i="2"/>
  <c r="I104" i="2"/>
  <c r="I111" i="2"/>
  <c r="I106" i="2"/>
  <c r="I71" i="2"/>
  <c r="I108" i="2"/>
  <c r="I25" i="2"/>
  <c r="I24" i="2"/>
  <c r="I22" i="2"/>
  <c r="I21" i="2"/>
  <c r="I18" i="2"/>
  <c r="I89" i="2"/>
  <c r="I85" i="2"/>
  <c r="I83" i="2"/>
  <c r="I82" i="2"/>
  <c r="I80" i="2"/>
  <c r="I79" i="2"/>
  <c r="I75" i="2"/>
  <c r="I73" i="2"/>
  <c r="I69" i="2"/>
  <c r="I64" i="2"/>
  <c r="I62" i="2"/>
  <c r="I55" i="2"/>
  <c r="I51" i="2"/>
  <c r="I12" i="2"/>
  <c r="I15" i="2"/>
  <c r="I59" i="2"/>
  <c r="I72" i="2"/>
  <c r="I86" i="2"/>
  <c r="H95" i="2"/>
  <c r="C13" i="3" s="1"/>
  <c r="I54" i="2"/>
  <c r="I61" i="2"/>
  <c r="I68" i="2"/>
  <c r="I23" i="2"/>
  <c r="I33" i="2"/>
  <c r="I43" i="2"/>
  <c r="I53" i="2"/>
  <c r="I98" i="2"/>
  <c r="L1" i="2"/>
  <c r="L2" i="2" s="1"/>
  <c r="F95" i="2" s="1"/>
  <c r="I66" i="2"/>
  <c r="F114" i="2"/>
  <c r="B14" i="3" s="1"/>
  <c r="I113" i="2"/>
  <c r="I88" i="2"/>
  <c r="C12" i="3"/>
  <c r="I13" i="2"/>
  <c r="H114" i="2"/>
  <c r="C14" i="3" s="1"/>
  <c r="I100" i="2"/>
  <c r="I8" i="2"/>
  <c r="C4" i="3" l="1"/>
  <c r="I9" i="2"/>
  <c r="I117" i="2"/>
  <c r="I114" i="2"/>
  <c r="C6" i="3"/>
  <c r="I94" i="2"/>
  <c r="I95" i="2" s="1"/>
  <c r="C7" i="3"/>
  <c r="B13" i="3"/>
  <c r="C5" i="3"/>
  <c r="C8" i="3" l="1"/>
</calcChain>
</file>

<file path=xl/sharedStrings.xml><?xml version="1.0" encoding="utf-8"?>
<sst xmlns="http://schemas.openxmlformats.org/spreadsheetml/2006/main" count="585" uniqueCount="399">
  <si>
    <t>Název</t>
  </si>
  <si>
    <t/>
  </si>
  <si>
    <t>21</t>
  </si>
  <si>
    <t>15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</si>
  <si>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</si>
  <si>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</si>
  <si>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</si>
  <si>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</si>
  <si>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</si>
  <si>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</si>
  <si>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</si>
  <si>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</si>
  <si>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</si>
  <si>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</si>
  <si>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</si>
  <si>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</si>
  <si>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</si>
  <si>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Dodávky</t>
  </si>
  <si>
    <t>1</t>
  </si>
  <si>
    <t>Rozvodnice RNO, viz v.č. E11</t>
  </si>
  <si>
    <t>ks</t>
  </si>
  <si>
    <t>Dodávky - celkem</t>
  </si>
  <si>
    <t>Elektromontáže</t>
  </si>
  <si>
    <t>SVÍTIDLA</t>
  </si>
  <si>
    <t>2</t>
  </si>
  <si>
    <t>Svítidlo nouzové ozn.N1, popis, parametry a design viz Kniha výrobků</t>
  </si>
  <si>
    <t>3</t>
  </si>
  <si>
    <t>Svítidlo nouzové ozn.N2, popis, parametry a design viz Kniha výrobků</t>
  </si>
  <si>
    <t>4</t>
  </si>
  <si>
    <t>Svítidlo nouzové ozn.N3, popis, parametry a design viz Kniha výrobků</t>
  </si>
  <si>
    <t>5</t>
  </si>
  <si>
    <t>Svítidlo nouzové ozn.N4, popis, parametry a design viz Kniha výrobků</t>
  </si>
  <si>
    <t>6</t>
  </si>
  <si>
    <t>Svítidlo nouzové ozn.N5, popis, parametry a design viz Kniha výrobků</t>
  </si>
  <si>
    <t>7</t>
  </si>
  <si>
    <t>Svítidlo nouzové ozn.N6, popis, parametry a design viz Kniha výrobků</t>
  </si>
  <si>
    <t>8</t>
  </si>
  <si>
    <t>Svítidlo nouzové ozn.N7, popis, parametry a design viz Kniha výrobků</t>
  </si>
  <si>
    <t>9</t>
  </si>
  <si>
    <t>Svítidlo nouzové ozn.N8, popis, parametry a design viz Kniha výrobků</t>
  </si>
  <si>
    <t>10</t>
  </si>
  <si>
    <t>Svítidlo nouzové ozn.N9, popis, parametry a design viz Kniha výrobků</t>
  </si>
  <si>
    <t>11</t>
  </si>
  <si>
    <t>Svítidlo ozn.A, popis, parametry a design viz Kniha výrobků</t>
  </si>
  <si>
    <t>12</t>
  </si>
  <si>
    <t>Závěsy lankové pro upevnění svítidel N7 a A, pro 1 svítidlo, délka do 3 m</t>
  </si>
  <si>
    <t>13</t>
  </si>
  <si>
    <t>Příplatek na práci ve stísněných prostorách strojovny pro N7 a A</t>
  </si>
  <si>
    <t>14</t>
  </si>
  <si>
    <t>Centrální řídící jednotka osv., popis, parametry viz Kniha výrobků, osadit do RNO</t>
  </si>
  <si>
    <t>Software pro ovládání a kontrolu nouzového osvětlení</t>
  </si>
  <si>
    <t>16</t>
  </si>
  <si>
    <t>Oživení a nastavení řídicího systému osvětlení</t>
  </si>
  <si>
    <t>OCEL.NOSNÉ KONSTR.PRO PŘÍSTR.</t>
  </si>
  <si>
    <t>17</t>
  </si>
  <si>
    <t>do 5kg</t>
  </si>
  <si>
    <t>18</t>
  </si>
  <si>
    <t>do 10kg</t>
  </si>
  <si>
    <t>19</t>
  </si>
  <si>
    <t>do 50kg</t>
  </si>
  <si>
    <t>KRABICE, VÝVODKY</t>
  </si>
  <si>
    <t>20</t>
  </si>
  <si>
    <t>Krabice lištová odbočná se svorkovnicí</t>
  </si>
  <si>
    <t>Nástěnná krabice s krytím IP 66 a svorkovnicí 4x3 šrouby</t>
  </si>
  <si>
    <t>22</t>
  </si>
  <si>
    <t>Vývodka M20 s maticí</t>
  </si>
  <si>
    <t>OVLÁDAČ IP 44 (plast, šroubové svorky)</t>
  </si>
  <si>
    <t>23</t>
  </si>
  <si>
    <t>Ovládač zapínací IP 54, čirý průzor, 1/0S, 1/0So, 1/0; b. bílá</t>
  </si>
  <si>
    <t>24</t>
  </si>
  <si>
    <t>Doutnavka orientační (univ.), světlo oranžové, pro spínače kolébkové; řazení So</t>
  </si>
  <si>
    <t>ÚLOŽNÝ MATERIÁL, LIŠTY</t>
  </si>
  <si>
    <t>25</t>
  </si>
  <si>
    <t>Lišta hranatá dvojitý zámek, 20X20, bílá</t>
  </si>
  <si>
    <t>m</t>
  </si>
  <si>
    <t>26</t>
  </si>
  <si>
    <t>Kryt spojovací 20x20</t>
  </si>
  <si>
    <t>27</t>
  </si>
  <si>
    <t>Kryt ohybový 20x20</t>
  </si>
  <si>
    <t>28</t>
  </si>
  <si>
    <t>Kryt vnitřní 20x20</t>
  </si>
  <si>
    <t>29</t>
  </si>
  <si>
    <t>Kryt vnější 20x20</t>
  </si>
  <si>
    <t>30</t>
  </si>
  <si>
    <t>Kryt průchodkový 20x20 v 28</t>
  </si>
  <si>
    <t>31</t>
  </si>
  <si>
    <t>Příplatek na lišty barvy světlé / tmavé dřevo</t>
  </si>
  <si>
    <t>KABEL SILOVÝ,IZOLACE PVC</t>
  </si>
  <si>
    <t>32</t>
  </si>
  <si>
    <t>CYKY-J 3x1.5 , pevně</t>
  </si>
  <si>
    <t>33</t>
  </si>
  <si>
    <t>CYKY-O 4x1.5 , pevně (CYKY-D 3x1,5)</t>
  </si>
  <si>
    <t>34</t>
  </si>
  <si>
    <t>CYKY-J 5x1.5 , pevně</t>
  </si>
  <si>
    <t>35</t>
  </si>
  <si>
    <t>CYKY-J 5x2.5 , pevně</t>
  </si>
  <si>
    <t>36</t>
  </si>
  <si>
    <t>CYKY-J 5x4 , pevně</t>
  </si>
  <si>
    <t>DATOVÁ KABELÁŽ A OSTATNÍ</t>
  </si>
  <si>
    <t>37</t>
  </si>
  <si>
    <t>Kabel stíněný F/FTP 4p Cat 6A (stínění párů a všech párů), do lišty</t>
  </si>
  <si>
    <t>38</t>
  </si>
  <si>
    <t>Kabel stíněný FTP -  měření (pár), protokol</t>
  </si>
  <si>
    <t>39</t>
  </si>
  <si>
    <t>Patch kabel stíněný F/FTP Caat 6A, 1,0m</t>
  </si>
  <si>
    <t>VÝVODOVÝ JISTIČ PRO RNO - DOPLNĚNÍ ROZVADĚČE RL</t>
  </si>
  <si>
    <t>40</t>
  </si>
  <si>
    <t>Jistič 3P 25A/B, 10 kA</t>
  </si>
  <si>
    <t>ZÁSUVKY KOMUNIKAČNÍ DATOVÉ, KOMPLETNÍ DODÁVKA</t>
  </si>
  <si>
    <t>41</t>
  </si>
  <si>
    <t>Zásuvka komunikační datová stíněná, Cat. 6A nástěnná dvojnásobná</t>
  </si>
  <si>
    <t>UKONČENÍ KABELŮ DO</t>
  </si>
  <si>
    <t>42</t>
  </si>
  <si>
    <t>4x6  mm2</t>
  </si>
  <si>
    <t>43</t>
  </si>
  <si>
    <t>5x6  mm2</t>
  </si>
  <si>
    <t>DOPLNĚNÍ STÁVAJÍCÍHO ROZVADĚČE RL</t>
  </si>
  <si>
    <t>44</t>
  </si>
  <si>
    <t>jistič 3f, 20/B/3, 10kA,</t>
  </si>
  <si>
    <t>ÚPRAVY V ROZVADĚČI</t>
  </si>
  <si>
    <t>45</t>
  </si>
  <si>
    <t xml:space="preserve">Úpravy v rozvaděči, číslování, </t>
  </si>
  <si>
    <t>hod</t>
  </si>
  <si>
    <t>UTĚSŇOVACÍ HMOTY, IZOLAČNÍ MATERIÁLY</t>
  </si>
  <si>
    <t>46</t>
  </si>
  <si>
    <t>Silikonový tmel, kartuš 330ml</t>
  </si>
  <si>
    <t>47</t>
  </si>
  <si>
    <t>Sádra štukatérská bílá</t>
  </si>
  <si>
    <t>kg</t>
  </si>
  <si>
    <t>POMOCNÝ A KOTVÍCÍ MATERIÁL</t>
  </si>
  <si>
    <t>48</t>
  </si>
  <si>
    <t>Hmoždinka 10 vč. vrutu</t>
  </si>
  <si>
    <t>49</t>
  </si>
  <si>
    <t>Hmoždinka 8 vč. vrutu</t>
  </si>
  <si>
    <t>50</t>
  </si>
  <si>
    <t>Hmoždinka 6 vč. vrutu</t>
  </si>
  <si>
    <t>51</t>
  </si>
  <si>
    <t>25 STAHOVACÍ PÁSEK plast</t>
  </si>
  <si>
    <t>52</t>
  </si>
  <si>
    <t>35 STAHOVACÍ PÁSEK plast</t>
  </si>
  <si>
    <t>MONTÁŽ ROZVODNIC</t>
  </si>
  <si>
    <t>53</t>
  </si>
  <si>
    <t>Plastových do 30 kg  nástěnných na konstrukci</t>
  </si>
  <si>
    <t>DEMONTÁŽ A OPĚTOVNÁ MONTÁŽ KAZET PODHLEDŮ</t>
  </si>
  <si>
    <t>54</t>
  </si>
  <si>
    <t>Standardní kazety SDK 600x600</t>
  </si>
  <si>
    <t>m2</t>
  </si>
  <si>
    <t>55</t>
  </si>
  <si>
    <t>Náhradní kazeta SDK 600x600, položení</t>
  </si>
  <si>
    <t>HODINOVE ZUCTOVACI SAZBY - SILNOPROUD</t>
  </si>
  <si>
    <t>56</t>
  </si>
  <si>
    <t>Demontáž a ekol. likvidace stáv. nouzových svítidel</t>
  </si>
  <si>
    <t>57</t>
  </si>
  <si>
    <t>Otevření a uzavřená stáv. krabice nebo svítidla pro napojení NO</t>
  </si>
  <si>
    <t>58</t>
  </si>
  <si>
    <t>Příprava ke komplexni zkoušce</t>
  </si>
  <si>
    <t>59</t>
  </si>
  <si>
    <t>Montáž mimo ceníkové položky při rekonstrukcích</t>
  </si>
  <si>
    <t>60</t>
  </si>
  <si>
    <t>Kordinační práce s provozem lázní</t>
  </si>
  <si>
    <t>PROVEDENI REVIZNICH ZKOUSEK - SILNOPROUD</t>
  </si>
  <si>
    <t>61</t>
  </si>
  <si>
    <t>Příprava před revizí</t>
  </si>
  <si>
    <t>62</t>
  </si>
  <si>
    <t>Revizni technik silnoproud</t>
  </si>
  <si>
    <t>PROJEKTY SKUTEČNÉHO PROVEDENÍ</t>
  </si>
  <si>
    <t>3x paré v papírové podobě, 2x digitální - formát AutoCAD-dwg na CD</t>
  </si>
  <si>
    <t>63</t>
  </si>
  <si>
    <t>Podružný materiál</t>
  </si>
  <si>
    <t>Elektromontáže - celkem</t>
  </si>
  <si>
    <t>Stavební práce pro elektromontáže</t>
  </si>
  <si>
    <t>ZEDNICKÁ VÝPOMOC PRO ELEKTROMONTÁŽNÍ PRÁCE</t>
  </si>
  <si>
    <t>64</t>
  </si>
  <si>
    <t>pro elektromontáže</t>
  </si>
  <si>
    <t>VYSEKANI RYH VE ZDIVU CIHELNEM</t>
  </si>
  <si>
    <t>65</t>
  </si>
  <si>
    <t>Drážka v cihelné stěně do 30x30</t>
  </si>
  <si>
    <t>DRÁŽKY VE STROPU, OMÍTKA</t>
  </si>
  <si>
    <t>66</t>
  </si>
  <si>
    <t>do 30x30</t>
  </si>
  <si>
    <t>VRTÁNÍ CIHELNÉ ZDI DO TL. 25 cm</t>
  </si>
  <si>
    <t>67</t>
  </si>
  <si>
    <t>do D25 s odsáváním prachu</t>
  </si>
  <si>
    <t>PRŮSTUP BETONOVOU PODESTOU TL. DO 40 cm</t>
  </si>
  <si>
    <t>68</t>
  </si>
  <si>
    <t>do D 30 s odsáváním prachu</t>
  </si>
  <si>
    <t>ZAPRAVENÍ DRÁŽEK, PRŮSTUPŮ</t>
  </si>
  <si>
    <t>69</t>
  </si>
  <si>
    <t>Malta fajnová</t>
  </si>
  <si>
    <t>70</t>
  </si>
  <si>
    <t>Zapravení drážek, úklid</t>
  </si>
  <si>
    <t>ČIŠTĚNÍ BUDOV ZAMETÁNÍM, SCHODIŠTĚ</t>
  </si>
  <si>
    <t>71</t>
  </si>
  <si>
    <t>Suchý a mokrý proces do 168m2</t>
  </si>
  <si>
    <t>PŘESUN SUTI A VYBOURANÉHO MAT.</t>
  </si>
  <si>
    <t>72</t>
  </si>
  <si>
    <t>do kontejneru</t>
  </si>
  <si>
    <t>t</t>
  </si>
  <si>
    <t>Stavební práce pro elektromontáže - celkem</t>
  </si>
  <si>
    <t>Hodnota A</t>
  </si>
  <si>
    <t>Hodnota B</t>
  </si>
  <si>
    <t>Základní náklady</t>
  </si>
  <si>
    <t>Dodávka</t>
  </si>
  <si>
    <t>Montáž - materiál</t>
  </si>
  <si>
    <t>Montáž - práce</t>
  </si>
  <si>
    <t>Základní náklady celkem</t>
  </si>
  <si>
    <t>Součty odstavců</t>
  </si>
  <si>
    <t>PŘÍLOHA TECHNICKÉ ZPRÁVY - KNIHA VÝROBKŮ</t>
  </si>
  <si>
    <t>ELEKTROINSTALACE</t>
  </si>
  <si>
    <t xml:space="preserve">Uchazeč doplní knihu výrobků o navrhovaného výrobce a typ pro posouzení shody s požadovaným standardem – designem, technickým provedením, vlastnostmi a parametry daného výrobku. </t>
  </si>
  <si>
    <r>
      <t xml:space="preserve">NAVRHOVANÝ VÝROBCE A TYP
</t>
    </r>
    <r>
      <rPr>
        <sz val="11"/>
        <color theme="1"/>
        <rFont val="Calibri"/>
        <family val="2"/>
        <charset val="238"/>
        <scheme val="minor"/>
      </rPr>
      <t>(VYPLŇUJÍ SE ORANŽOVĚ PODBARVENÉ BUŇKY)</t>
    </r>
  </si>
  <si>
    <t>SVÍTIDLO N1</t>
  </si>
  <si>
    <t>LED nouzové svítidlo,</t>
  </si>
  <si>
    <t>ekvivalent 11 W (porovnání se zářivkami)</t>
  </si>
  <si>
    <t>Příkon: max. 7,5 W</t>
  </si>
  <si>
    <t>Nouzově svítící</t>
  </si>
  <si>
    <t xml:space="preserve">Průměrný světelný tok: 315 lm (1 hod.) </t>
  </si>
  <si>
    <t>Optika: symetrická, bílá</t>
  </si>
  <si>
    <t>Difuzér: transparentní polykarbonát</t>
  </si>
  <si>
    <t>Těleso: bílý polykarbonát</t>
  </si>
  <si>
    <t>Montáž: vestavná, nástěnná, závěsná, stropní, sádrokarton</t>
  </si>
  <si>
    <t>Inteligentní fotosenzor pro ovládání svítidla</t>
  </si>
  <si>
    <t>Stupeň krytí: IP65</t>
  </si>
  <si>
    <t>Odolnost: IK07</t>
  </si>
  <si>
    <t>Samostatnost: 1 h, 1,5 h, 2 h, 3 h, 8 h</t>
  </si>
  <si>
    <t>Rozměry cca: 354 x 152 x 49 mm (délka x šířka x výška)</t>
  </si>
  <si>
    <t>Okolní teplota: -20 °C ÷ +50 °C</t>
  </si>
  <si>
    <t>Baterie: LTO 4,8 V, 1,2 Ah, s dlouhou životností, min. 7000 nabíjecích cyklů (až 10 let), rychlé nabíjení (cca 2 hod.)</t>
  </si>
  <si>
    <t>Normy: EN 60598-1, EN 60598-2-2, EN 60598-2-22, EN 1838, EN 50172, EN 62034</t>
  </si>
  <si>
    <t>Svítidlo musí obsahovat modul pro FM rádiové ovládání nouzových svítidel (rádiový systém spread spectrum SFH; DSSS na 16 kanálech).</t>
  </si>
  <si>
    <t>SVÍTIDLO N2</t>
  </si>
  <si>
    <t>LED nouzové svítidlo</t>
  </si>
  <si>
    <t>ekvivalent 24W</t>
  </si>
  <si>
    <t>Příkon: max. 1 W</t>
  </si>
  <si>
    <t xml:space="preserve">Minimální světelný tok: 250 lm </t>
  </si>
  <si>
    <t xml:space="preserve">Optická část: vysoce transparentní PMMA </t>
  </si>
  <si>
    <t>Optika symetrická široká pro hlavní oblasti, pro plochu o rozměrech do 11,3 x 11,3 m je osvětlenost min. 0,5 lx, s výjimkou obvodového pásu 0,5 m. Pro rozteč 13,2 m mezi svítidly a plochu o rozměrech 24,5 × 24,5 m je osvětlenost min. 0,5 lx, s výjimkou obvodového pásu 0,5 m.</t>
  </si>
  <si>
    <t>Montáž: nástěnná, stropní</t>
  </si>
  <si>
    <t>Stupeň krytí: IP40</t>
  </si>
  <si>
    <t>Rozměry cca: 137 x 137 x 32 mm (délka x šířka x výška)</t>
  </si>
  <si>
    <t>Baterie: 2x LTO 7,2 V, 0,5 Ah, s dlouhou životností, min. 7000 nabíjecích cyklů (až 10 let), rychlé nabíjení (cca 2 hod.)</t>
  </si>
  <si>
    <t>Normy: EN 60598-1, EN 61347-2-2, EN60598-2-22, EN 50172, CEI EN 62471</t>
  </si>
  <si>
    <t>SVÍTIDLO N3</t>
  </si>
  <si>
    <t>Shodné parametry se svítidlem N2, kromě:</t>
  </si>
  <si>
    <t>Optika dlouhá pro chodby a únikové cesty, pro únikovou cestu v délce do 17,1 m je osvětlenost min. 1 lx na ose a &gt;0,5 lx do 1 m od středové čáry. Pro rozteč 18 m mezi svítidly a únikovou cestu o délce do 35,1 m je osvětlenost min. 1 lx na ose a&gt;0,5 lx do 1 m od středové čáry</t>
  </si>
  <si>
    <t>SVÍTIDLO N4</t>
  </si>
  <si>
    <t>Optika bodová, pro plochu o rozměrech do 12,4 × 12,4 m je osvětlenost min. 0,5 lx, s výjimkou obvodového pásu 0,5 m. Pro rozteč 14,4 m mezi svítidly a plochu o rozměrech 26,8 × 26,8 m je osvětlenost min. 0,5 lx, s výjimkou obvodového pásu 0,5 m</t>
  </si>
  <si>
    <t>SVÍTIDLO N5</t>
  </si>
  <si>
    <t>Shodné parametry se svítidlem N1, navíc:</t>
  </si>
  <si>
    <t>Signalizační tabulky vlevo / vpravo / dolů</t>
  </si>
  <si>
    <t>SVÍTIDLO N6</t>
  </si>
  <si>
    <t>LED nouzové svítidlo s piktogramem (bandiérou)</t>
  </si>
  <si>
    <t xml:space="preserve">ekvivalent 2 W </t>
  </si>
  <si>
    <t>Stále svítící</t>
  </si>
  <si>
    <t>Optika: vysoce účinný systém zpětného osvětlení</t>
  </si>
  <si>
    <t>Montáž: na strop, na zeď</t>
  </si>
  <si>
    <t>Konstrukce vybavena rychloupínací konzolou, která může být instalována na boční, zadní nebo horní stranu.</t>
  </si>
  <si>
    <t>Viditelnost: 20 m</t>
  </si>
  <si>
    <t>Rozměry cca: 229x 155 x 30 mm (délka x šířka x výška)</t>
  </si>
  <si>
    <t>Baterie: LTO 7,2 V, 0,5 Ah, s dlouhou životností, min. 7000 nabíjecích cyklů (až 10 let), rychlé nabíjení (cca 2 hod.)</t>
  </si>
  <si>
    <t>Normy: EN 60598-1, EN60598-2-2, EN60598-2-22, UNI EN 1838, EN 50172, ISO 7010</t>
  </si>
  <si>
    <t xml:space="preserve">Svítidlo musí obsahovat modul pro FM rádiové ovládání nouzových svítidel (rádiový systém spread spectrum SFH; DSSS na 16 kanálech). </t>
  </si>
  <si>
    <t>SVÍTIDLO A</t>
  </si>
  <si>
    <t>Průmyslové svítidlo LED</t>
  </si>
  <si>
    <t>ekvivalent 2x 36W (porovnání s výbojkami)</t>
  </si>
  <si>
    <t>Těleso: polykarbonát, samozhášivý, barva světle šedá</t>
  </si>
  <si>
    <t>Optika: bílá reflexní ocel</t>
  </si>
  <si>
    <t>Difuzér: mikrostrukturovaný polykarbonát</t>
  </si>
  <si>
    <t>UV stabilní</t>
  </si>
  <si>
    <t>Odolnost: IK05</t>
  </si>
  <si>
    <t>MTBF napájecího zdroje (pro 25°C): 80 000 h</t>
  </si>
  <si>
    <t>Pokles světelného toku (pro 25°C): &gt;60 000 h (L80B20)</t>
  </si>
  <si>
    <t>Stabilita barvy světla: 3 SDCM</t>
  </si>
  <si>
    <t xml:space="preserve">Rozměry cca: 1280 x 170 x 95  (délka x šířka x výška) </t>
  </si>
  <si>
    <t>Příkon LED: 36 W</t>
  </si>
  <si>
    <t>Teplota: 4000° K</t>
  </si>
  <si>
    <t>CRI &gt;80</t>
  </si>
  <si>
    <t>Max. příkon: 40W</t>
  </si>
  <si>
    <t xml:space="preserve">Svět. tok LED: 5800 lm </t>
  </si>
  <si>
    <t xml:space="preserve">Svět. tok svítidla: 5200 lm </t>
  </si>
  <si>
    <t>EEC: A++</t>
  </si>
  <si>
    <r>
      <t>SVÍTIDLO N7</t>
    </r>
    <r>
      <rPr>
        <b/>
        <sz val="12"/>
        <color theme="1"/>
        <rFont val="Arial"/>
        <family val="2"/>
        <charset val="238"/>
      </rPr>
      <t xml:space="preserve"> - JE SLOŽENO ZE SVÍTIDLA A a INVERTERU:</t>
    </r>
  </si>
  <si>
    <t>INVERTER LED NOUZOVÉHO OSVĚTLENÍ PRO SVÍTIDLO N7</t>
  </si>
  <si>
    <t>Elektronické ovládací zařízení pro nouzové osvětlení při užití LED modulů.</t>
  </si>
  <si>
    <t xml:space="preserve">Autonomie nezávislá na samotném svítidle. Řízení výstupního proudu s modulací PWM při konstantním proudu. </t>
  </si>
  <si>
    <t>Maximální výstupní výkon: 6 W</t>
  </si>
  <si>
    <t>Jmenovité napětí: 230 VAC, 50 Hz</t>
  </si>
  <si>
    <t>Verze: stále svítící, odpočinkový mód</t>
  </si>
  <si>
    <t>Normy EN 61347-2-7, EN 61347-2-13, EN 61347-1, EN 62034</t>
  </si>
  <si>
    <t>Stupeň krytí: IP20 (podle svítidla, ve kterém je namontován), IP65</t>
  </si>
  <si>
    <t>Samostatnost: 1 h, 3 h</t>
  </si>
  <si>
    <t>Výstupní napětí: 6V – 55V</t>
  </si>
  <si>
    <t>Maximální výstupní proud: 500 mA</t>
  </si>
  <si>
    <t>Doba nabíjení: 24 h</t>
  </si>
  <si>
    <t>Provozní teplota: 0 ÷ +50 °C (baterie), -20 ÷ +50 °C (inverter)</t>
  </si>
  <si>
    <t>Mezní teplota skříně: 70 °C</t>
  </si>
  <si>
    <t>Nabíjecí proud: 85 mA</t>
  </si>
  <si>
    <t>Baterie: NiMh 7,2 V 1,7 Ah (vysoká teplota)</t>
  </si>
  <si>
    <t>Status LED: dvojbarevná</t>
  </si>
  <si>
    <t>Auto restart: kompatibilní s testovacím tlačítkem v konfiguraci AT</t>
  </si>
  <si>
    <t>Těleso: polykarbonát</t>
  </si>
  <si>
    <t>Rozměry cca: 301 x 139 x 55 mm (délka x šířka x výška)</t>
  </si>
  <si>
    <t>Inverter musí obsahovat modul pro FM rádiové ovládání nouzových svítidel (rádiový systém spread spectrum SFH; DSSS na 16 kanálech).</t>
  </si>
  <si>
    <t>SVÍTIDLO N8</t>
  </si>
  <si>
    <t xml:space="preserve">ekvivalent 24W </t>
  </si>
  <si>
    <t>Montáž: vestavné do stropního podhledu</t>
  </si>
  <si>
    <t>Stupeň krytí: IP42</t>
  </si>
  <si>
    <t xml:space="preserve">Rozměry svítidla cca: průměr 120 mm, výška 28 mm </t>
  </si>
  <si>
    <t>Rozměry inverteru a baterie: 204 x 63 x 46 mm (délka x šířka x výška)</t>
  </si>
  <si>
    <t>Baterie: 2x LTO 7,2 V, 0,5 Ah, s dlouhou životností, min. 7000 nabíjecích cyklů (až 10 let), rychlé nabíjení (cca 2 hod.)</t>
  </si>
  <si>
    <t>SVÍTIDLO N9</t>
  </si>
  <si>
    <t>Shodné parametry se svítidlem N8, kromě:</t>
  </si>
  <si>
    <t>KOMBINOVANÝ SVODIČ PŘEPĚTÍ (PŘEPĚŤOVÁ OCHRANA) TYPU 2+3</t>
  </si>
  <si>
    <t>Požadavky:</t>
  </si>
  <si>
    <t>Imax = 160kA,</t>
  </si>
  <si>
    <t>In = 80kA,</t>
  </si>
  <si>
    <t>Up &lt; 1,1kV</t>
  </si>
  <si>
    <t xml:space="preserve">Kombinovaný svodič přepětí typu 2+3 na bázi plynem plněného jiskřiště </t>
  </si>
  <si>
    <t>Systém TN-S (4+0)</t>
  </si>
  <si>
    <t>Vyhovuje normám IEC 61643 a EN 61643-11</t>
  </si>
  <si>
    <t xml:space="preserve">Dálková signalizace poruchy </t>
  </si>
  <si>
    <t>Nedochází ke stárnutí vlivem propustného nebo provozního proudu</t>
  </si>
  <si>
    <t>Necitlivý na TOV (krátkodobé provozní přepětí), tzn. krátká přepětí ze strany sítě (TOV) nemají za následek předčasné stárnutí, sepnutí nebo selhání přepěťové ochrany</t>
  </si>
  <si>
    <t>Energeticky koordinován (nevyžaduje tlumivku)</t>
  </si>
  <si>
    <t>Garance min. 10 let</t>
  </si>
  <si>
    <t xml:space="preserve">JISTIČE DO 63A </t>
  </si>
  <si>
    <t>Jističe do 63A s požadovanou vypínací schopností Icu 10kA</t>
  </si>
  <si>
    <t>U jističů je požadováno</t>
  </si>
  <si>
    <t>Vyšší životnost výrobků zaručují následující vlastnosti na průmyslové úrovni:</t>
  </si>
  <si>
    <t>stupeň znečištění</t>
  </si>
  <si>
    <t>jmenovité impulzní výdržné napětí  Uimp</t>
  </si>
  <si>
    <t>6kV</t>
  </si>
  <si>
    <t>izolační napětí Ui</t>
  </si>
  <si>
    <t>500V</t>
  </si>
  <si>
    <t xml:space="preserve">Referenční teplota </t>
  </si>
  <si>
    <t>+ 50 °C</t>
  </si>
  <si>
    <t>Provozní teplota</t>
  </si>
  <si>
    <t>-35 °C až +70 °C</t>
  </si>
  <si>
    <t>tropikalizace (relativ. vlhkost 95 % až 55°C)</t>
  </si>
  <si>
    <t>provedení 2</t>
  </si>
  <si>
    <t>vysoká omezovací schopnost</t>
  </si>
  <si>
    <t>životnost (zap/vyp) elektrická</t>
  </si>
  <si>
    <t>10 000 cyklů</t>
  </si>
  <si>
    <t>mechanická</t>
  </si>
  <si>
    <t>20 000cyklů</t>
  </si>
  <si>
    <t>Kategorie přepětí (IEC 60364)</t>
  </si>
  <si>
    <t>IV</t>
  </si>
  <si>
    <r>
      <t xml:space="preserve">Kategorie užití </t>
    </r>
    <r>
      <rPr>
        <b/>
        <sz val="11"/>
        <color theme="1"/>
        <rFont val="Arial"/>
        <family val="2"/>
        <charset val="238"/>
      </rPr>
      <t>A</t>
    </r>
    <r>
      <rPr>
        <sz val="11"/>
        <color theme="1"/>
        <rFont val="Arial"/>
        <family val="2"/>
        <charset val="238"/>
      </rPr>
      <t xml:space="preserve"> (ochrana elektrických obvodů, bez uvedení hodnoty jmenovitého krátkodobého mezního proudu pro střídavý i stejnosměrný proud)</t>
    </r>
  </si>
  <si>
    <t>mžikové spínání nezávislé na rychlosti pohybu ovládací páčky</t>
  </si>
  <si>
    <t>možnost vzdálené indikace zajišťované signalizačními a pomocnými kontakty (vypnutí/zapnutí/vypnutí při detekci poruchy)</t>
  </si>
  <si>
    <t>dvojité zdířkové svorky, napájení shora nebo zdola</t>
  </si>
  <si>
    <t>vyjmutí jističe z propojovací lišty bez použití nástrojů</t>
  </si>
  <si>
    <t>červený mechanický indikátor na čelní straně signalizující vypnutí poruchou</t>
  </si>
  <si>
    <t>(Požadavek normy ČSN EN 60947-3. Podle zásad této normy musí přístroj poskytovat jednoznačnou informaci o stavu odpojených kontaktů. Popis „0•OFF“ není jen popisem ovládací páčky, ale je přímo součástí pohyblivého kontaktu jističe. Takto je vždy zajištěna nezpochybnitelná informace o skutečném stavu kontaktů. Jestliže zůstanou kontakty jističe zablokovány v zapnutém stavu, je sice možné částečně pohnout ovládacím mechanismem, ale v žádném případě se neobjeví informace, která by uvedla obsluhu v omyl.)</t>
  </si>
  <si>
    <t xml:space="preserve">Přístroj vypnutý manuálně    </t>
  </si>
  <si>
    <t xml:space="preserve"> Přístroj vybavený poruchou</t>
  </si>
  <si>
    <t>IMPULZNÍ RELÉ</t>
  </si>
  <si>
    <t>CENTRÁLNÍ ŘÍDICÍ JEDNOTKA NOUZOVÉHO OSVĚTLENÍ</t>
  </si>
  <si>
    <t>Řídicí jednotka pro ovládání osvětlení. Jednotka bude umístěna v rozvodnici RNO.</t>
  </si>
  <si>
    <t>Jednotka je vybavena přijímačem s vysílačem a komunikuje se svítidly, osazenými moduly pro dálkové ovládání. Centrální řídicí jednotka vysílá k osvětlovacím tělesům povely nezbytné pro ovládání jejich funkce a od svítidel získává informace o stavu, diagnostice a data o spotřebě elektrické energie.</t>
  </si>
  <si>
    <t>Jednotka přijímá příkazy po wi-fi síti, které vysílá počítač / tablet / mobil pomocí řídicího software.</t>
  </si>
  <si>
    <t>Jednotka je schopna ovládat jednotlivě každé osvětlovací těleso systému.</t>
  </si>
  <si>
    <t>Jednotka zahrnuje GSM modul, který umožňuje dálkové ovládání systému.</t>
  </si>
  <si>
    <t>Stupeň krytí:</t>
  </si>
  <si>
    <t>IP20</t>
  </si>
  <si>
    <t xml:space="preserve">Pracovní teplota: </t>
  </si>
  <si>
    <t>-20 až +40 °C</t>
  </si>
  <si>
    <t xml:space="preserve">Montáž: </t>
  </si>
  <si>
    <t>lišta DIN, 9 modulů</t>
  </si>
  <si>
    <t xml:space="preserve">Ovládaná svítidla: </t>
  </si>
  <si>
    <t>max. limit: 400 zařízení</t>
  </si>
  <si>
    <t xml:space="preserve">Lokální přenos: </t>
  </si>
  <si>
    <t>rádiový systém spread spectrum SFH; DSSS na 16 kanálech</t>
  </si>
  <si>
    <t xml:space="preserve">Dálkový přenos: </t>
  </si>
  <si>
    <t>GSM</t>
  </si>
  <si>
    <t>prostřednictvím rozhraní RS-485, protokolu MODBUS</t>
  </si>
  <si>
    <t>Funkce: ovládání osvětlovacího systému, hlavně</t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</si>
  <si>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nastavení až 256 scén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</si>
  <si>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nastavení hladiny stmívání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</si>
  <si>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definování provozního režimu (stálá intenzita osvětlení na nastavenou hodnotu nebo automatická regulace osvětlení)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</si>
  <si>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diagnostika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</si>
  <si>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měření spotřebované a uspořené energie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</si>
  <si>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vytváření světelných scén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</si>
  <si>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časované rozsvěcování / zhasínání skupin světel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</si>
  <si>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konfigurace světelného zařízení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</si>
  <si>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ovládání všech funkcí nouzového systému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</si>
  <si>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synchronizace a časování testovacích funkcí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</si>
  <si>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utlumení / aktivace nouzového stavu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</si>
  <si>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detailní správa chyb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</si>
  <si>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střídavé testování 50 % systému</t>
    </r>
  </si>
  <si>
    <t>Doprava</t>
  </si>
  <si>
    <t>73</t>
  </si>
  <si>
    <t>74</t>
  </si>
  <si>
    <t>kpl</t>
  </si>
  <si>
    <t>75</t>
  </si>
  <si>
    <t>Revizní zprávy pro všechny komponetny + celková revize</t>
  </si>
  <si>
    <t>Doprava celkem</t>
  </si>
  <si>
    <t>CELKEM Kč bez DPH</t>
  </si>
  <si>
    <t>Náklady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</si>
</sst>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38"/>
      <scheme val="minor"/>
    </font>
    <font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b/>
      <sz val="9"/>
      <color rgb="FF000000"/>
      <name val="慔潨慭"/>
      <charset val="238"/>
    </font>
    <font>
      <i/>
      <sz val="9"/>
      <color rgb="FF000000"/>
      <name val="慔潨慭"/>
      <charset val="238"/>
    </font>
    <font>
      <i/>
      <sz val="8"/>
      <color rgb="FF000000"/>
      <name val="慔潨慭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5" fillId="6" borderId="1" xfId="0" applyNumberFormat="1" applyFont="1" applyFill="1" applyBorder="1" applyAlignment="1" applyProtection="1">
      <alignment horizontal="left"/>
    </xf>
    <xf numFmtId="4" fontId="5" fillId="6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4" fillId="6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5" fillId="6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  <xf numFmtId="49" fontId="4" fillId="6" borderId="1" xfId="0" applyNumberFormat="1" applyFont="1" applyFill="1" applyBorder="1" applyAlignment="1" applyProtection="1">
      <alignment horizontal="left" wrapText="1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4"/>
    </xf>
    <xf numFmtId="0" fontId="6" fillId="0" borderId="0" xfId="0" applyFont="1" applyAlignment="1">
      <alignment horizontal="left" vertical="center" indent="10"/>
    </xf>
    <xf numFmtId="0" fontId="14" fillId="0" borderId="0" xfId="0" applyFont="1" applyAlignment="1">
      <alignment horizontal="left" vertical="center" indent="3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0" fillId="0" borderId="0" xfId="0" applyFill="1"/>
    <xf numFmtId="0" fontId="0" fillId="7" borderId="0" xfId="0" applyFill="1" applyProtection="1">
      <protection locked="0"/>
    </xf>
    <xf numFmtId="4" fontId="1" fillId="8" borderId="1" xfId="0" applyNumberFormat="1" applyFont="1" applyFill="1" applyBorder="1" applyAlignment="1" applyProtection="1">
      <alignment horizontal="right"/>
      <protection locked="0"/>
    </xf>
    <xf numFmtId="4" fontId="1" fillId="5" borderId="2" xfId="0" applyNumberFormat="1" applyFont="1" applyFill="1" applyBorder="1" applyAlignment="1" applyProtection="1"/>
    <xf numFmtId="4" fontId="1" fillId="5" borderId="3" xfId="0" applyNumberFormat="1" applyFont="1" applyFill="1" applyBorder="1" applyAlignment="1" applyProtection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jpeg"/><Relationship Id="rId18" Type="http://schemas.openxmlformats.org/officeDocument/2006/relationships/image" Target="../media/image19.emf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12" Type="http://schemas.openxmlformats.org/officeDocument/2006/relationships/image" Target="../media/image13.emf"/><Relationship Id="rId17" Type="http://schemas.openxmlformats.org/officeDocument/2006/relationships/image" Target="../media/image18.jpeg"/><Relationship Id="rId2" Type="http://schemas.openxmlformats.org/officeDocument/2006/relationships/image" Target="https://www.beghelli.it/cs-cz/media/family/images/1000-1000-Fix/2054446a-5758-4a55-948d-bfb2ecdc9308" TargetMode="External"/><Relationship Id="rId16" Type="http://schemas.openxmlformats.org/officeDocument/2006/relationships/image" Target="../media/image17.jpeg"/><Relationship Id="rId1" Type="http://schemas.openxmlformats.org/officeDocument/2006/relationships/image" Target="../media/image3.jpeg"/><Relationship Id="rId6" Type="http://schemas.openxmlformats.org/officeDocument/2006/relationships/image" Target="../media/image7.jpeg"/><Relationship Id="rId11" Type="http://schemas.openxmlformats.org/officeDocument/2006/relationships/image" Target="../media/image12.emf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1476375</xdr:colOff>
      <xdr:row>66</xdr:row>
      <xdr:rowOff>76200</xdr:rowOff>
    </xdr:from>
    <xdr:to>
      <xdr:col>13</xdr:col>
      <xdr:colOff>3083208</xdr:colOff>
      <xdr:row>73</xdr:row>
      <xdr:rowOff>19050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14630400"/>
          <a:ext cx="1606833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177</xdr:row>
          <xdr:rowOff>85725</xdr:rowOff>
        </xdr:from>
        <xdr:to>
          <xdr:col>14</xdr:col>
          <xdr:colOff>342900</xdr:colOff>
          <xdr:row>190</xdr:row>
          <xdr:rowOff>161925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571500</xdr:colOff>
      <xdr:row>228</xdr:row>
      <xdr:rowOff>171450</xdr:rowOff>
    </xdr:from>
    <xdr:to>
      <xdr:col>14</xdr:col>
      <xdr:colOff>133350</xdr:colOff>
      <xdr:row>237</xdr:row>
      <xdr:rowOff>123825</xdr:rowOff>
    </xdr:to>
    <xdr:pic>
      <xdr:nvPicPr>
        <xdr:cNvPr id="4" name="obrázek 6" descr="http://www.proelektrotechniky.cz/elektroinstalacni-technika/obrazky/11-obr89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43672125"/>
          <a:ext cx="36099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251</xdr:row>
          <xdr:rowOff>161925</xdr:rowOff>
        </xdr:from>
        <xdr:to>
          <xdr:col>8</xdr:col>
          <xdr:colOff>285750</xdr:colOff>
          <xdr:row>264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1876425</xdr:colOff>
      <xdr:row>28</xdr:row>
      <xdr:rowOff>104775</xdr:rowOff>
    </xdr:from>
    <xdr:to>
      <xdr:col>13</xdr:col>
      <xdr:colOff>3238500</xdr:colOff>
      <xdr:row>34</xdr:row>
      <xdr:rowOff>38100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6200775"/>
          <a:ext cx="13620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2000250</xdr:colOff>
      <xdr:row>50</xdr:row>
      <xdr:rowOff>152400</xdr:rowOff>
    </xdr:from>
    <xdr:to>
      <xdr:col>13</xdr:col>
      <xdr:colOff>3362325</xdr:colOff>
      <xdr:row>54</xdr:row>
      <xdr:rowOff>38100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1029950"/>
          <a:ext cx="13620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2047875</xdr:colOff>
      <xdr:row>59</xdr:row>
      <xdr:rowOff>104775</xdr:rowOff>
    </xdr:from>
    <xdr:to>
      <xdr:col>13</xdr:col>
      <xdr:colOff>3343275</xdr:colOff>
      <xdr:row>63</xdr:row>
      <xdr:rowOff>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2944475"/>
          <a:ext cx="12954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581025</xdr:colOff>
      <xdr:row>28</xdr:row>
      <xdr:rowOff>133350</xdr:rowOff>
    </xdr:from>
    <xdr:to>
      <xdr:col>13</xdr:col>
      <xdr:colOff>1800225</xdr:colOff>
      <xdr:row>34</xdr:row>
      <xdr:rowOff>76200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6229350"/>
          <a:ext cx="1828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114300</xdr:colOff>
      <xdr:row>51</xdr:row>
      <xdr:rowOff>0</xdr:rowOff>
    </xdr:from>
    <xdr:to>
      <xdr:col>13</xdr:col>
      <xdr:colOff>1943100</xdr:colOff>
      <xdr:row>54</xdr:row>
      <xdr:rowOff>85725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1068050"/>
          <a:ext cx="1828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476250</xdr:colOff>
      <xdr:row>7</xdr:row>
      <xdr:rowOff>95250</xdr:rowOff>
    </xdr:from>
    <xdr:to>
      <xdr:col>13</xdr:col>
      <xdr:colOff>2476500</xdr:colOff>
      <xdr:row>18</xdr:row>
      <xdr:rowOff>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2181225"/>
          <a:ext cx="20002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114300</xdr:colOff>
      <xdr:row>66</xdr:row>
      <xdr:rowOff>152400</xdr:rowOff>
    </xdr:from>
    <xdr:to>
      <xdr:col>13</xdr:col>
      <xdr:colOff>1352550</xdr:colOff>
      <xdr:row>73</xdr:row>
      <xdr:rowOff>57150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70660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457200</xdr:colOff>
      <xdr:row>75</xdr:row>
      <xdr:rowOff>104775</xdr:rowOff>
    </xdr:from>
    <xdr:to>
      <xdr:col>13</xdr:col>
      <xdr:colOff>2771775</xdr:colOff>
      <xdr:row>84</xdr:row>
      <xdr:rowOff>180975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6383000"/>
          <a:ext cx="2314575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457200</xdr:colOff>
      <xdr:row>188</xdr:row>
      <xdr:rowOff>333375</xdr:rowOff>
    </xdr:from>
    <xdr:to>
      <xdr:col>12</xdr:col>
      <xdr:colOff>57150</xdr:colOff>
      <xdr:row>213</xdr:row>
      <xdr:rowOff>9525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985825"/>
          <a:ext cx="32575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800100</xdr:colOff>
      <xdr:row>192</xdr:row>
      <xdr:rowOff>142875</xdr:rowOff>
    </xdr:from>
    <xdr:to>
      <xdr:col>13</xdr:col>
      <xdr:colOff>2628900</xdr:colOff>
      <xdr:row>198</xdr:row>
      <xdr:rowOff>114300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9833550"/>
          <a:ext cx="18288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211</xdr:row>
      <xdr:rowOff>47625</xdr:rowOff>
    </xdr:from>
    <xdr:to>
      <xdr:col>5</xdr:col>
      <xdr:colOff>504825</xdr:colOff>
      <xdr:row>227</xdr:row>
      <xdr:rowOff>152400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09800"/>
          <a:ext cx="3552825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9525</xdr:colOff>
      <xdr:row>211</xdr:row>
      <xdr:rowOff>85726</xdr:rowOff>
    </xdr:from>
    <xdr:to>
      <xdr:col>14</xdr:col>
      <xdr:colOff>9525</xdr:colOff>
      <xdr:row>226</xdr:row>
      <xdr:rowOff>17214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40347901"/>
          <a:ext cx="4048125" cy="278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133350</xdr:colOff>
      <xdr:row>267</xdr:row>
      <xdr:rowOff>85725</xdr:rowOff>
    </xdr:from>
    <xdr:to>
      <xdr:col>15</xdr:col>
      <xdr:colOff>295275</xdr:colOff>
      <xdr:row>278</xdr:row>
      <xdr:rowOff>76200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51015900"/>
          <a:ext cx="4210050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57150</xdr:colOff>
      <xdr:row>124</xdr:row>
      <xdr:rowOff>19050</xdr:rowOff>
    </xdr:from>
    <xdr:to>
      <xdr:col>13</xdr:col>
      <xdr:colOff>3361195</xdr:colOff>
      <xdr:row>134</xdr:row>
      <xdr:rowOff>171450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5660350"/>
          <a:ext cx="3304045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561975</xdr:colOff>
      <xdr:row>97</xdr:row>
      <xdr:rowOff>85725</xdr:rowOff>
    </xdr:from>
    <xdr:to>
      <xdr:col>13</xdr:col>
      <xdr:colOff>2686050</xdr:colOff>
      <xdr:row>105</xdr:row>
      <xdr:rowOff>76200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20564475"/>
          <a:ext cx="21240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847725</xdr:colOff>
      <xdr:row>106</xdr:row>
      <xdr:rowOff>19050</xdr:rowOff>
    </xdr:from>
    <xdr:to>
      <xdr:col>13</xdr:col>
      <xdr:colOff>2314575</xdr:colOff>
      <xdr:row>116</xdr:row>
      <xdr:rowOff>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22212300"/>
          <a:ext cx="1466850" cy="188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104775</xdr:colOff>
      <xdr:row>59</xdr:row>
      <xdr:rowOff>104775</xdr:rowOff>
    </xdr:from>
    <xdr:to>
      <xdr:col>13</xdr:col>
      <xdr:colOff>1933575</xdr:colOff>
      <xdr:row>63</xdr:row>
      <xdr:rowOff>57150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12944475"/>
          <a:ext cx="1828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2009775</xdr:colOff>
      <xdr:row>171</xdr:row>
      <xdr:rowOff>76200</xdr:rowOff>
    </xdr:from>
    <xdr:to>
      <xdr:col>13</xdr:col>
      <xdr:colOff>3371850</xdr:colOff>
      <xdr:row>174</xdr:row>
      <xdr:rowOff>581025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35061525"/>
          <a:ext cx="13620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1857375</xdr:colOff>
      <xdr:row>148</xdr:row>
      <xdr:rowOff>114300</xdr:rowOff>
    </xdr:from>
    <xdr:to>
      <xdr:col>13</xdr:col>
      <xdr:colOff>3219450</xdr:colOff>
      <xdr:row>154</xdr:row>
      <xdr:rowOff>47625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30337125"/>
          <a:ext cx="13620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76200</xdr:colOff>
      <xdr:row>148</xdr:row>
      <xdr:rowOff>180975</xdr:rowOff>
    </xdr:from>
    <xdr:to>
      <xdr:col>13</xdr:col>
      <xdr:colOff>1685925</xdr:colOff>
      <xdr:row>153</xdr:row>
      <xdr:rowOff>95250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0403800"/>
          <a:ext cx="16097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142875</xdr:colOff>
      <xdr:row>172</xdr:row>
      <xdr:rowOff>38100</xdr:rowOff>
    </xdr:from>
    <xdr:to>
      <xdr:col>13</xdr:col>
      <xdr:colOff>1752600</xdr:colOff>
      <xdr:row>174</xdr:row>
      <xdr:rowOff>523875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35213925"/>
          <a:ext cx="16097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I16" sqref="I16"/>
    </sheetView>
  </sheetViews>
  <sheetFormatPr defaultRowHeight="15"/>
  <cols>
    <col min="1" max="1" width="36.42578125" style="13" bestFit="1" customWidth="1"/>
    <col min="2" max="2" width="8.7109375" style="14" bestFit="1" customWidth="1"/>
    <col min="3" max="3" width="13.140625" style="14" bestFit="1" customWidth="1"/>
    <col min="4" max="5" width="9.140625" style="1"/>
    <col min="6" max="6" width="0" style="1" hidden="1" customWidth="1"/>
    <col min="7" max="16384" width="9.140625" style="1"/>
  </cols>
  <sheetData>
    <row r="1" spans="1:4">
      <c r="A1" s="2" t="s">
        <v>0</v>
      </c>
      <c r="B1" s="3" t="s">
        <v>199</v>
      </c>
      <c r="C1" s="3" t="s">
        <v>200</v>
      </c>
      <c r="D1" s="4"/>
    </row>
    <row r="2" spans="1:4">
      <c r="A2" s="21" t="s">
        <v>201</v>
      </c>
      <c r="B2" s="22"/>
      <c r="C2" s="22"/>
      <c r="D2" s="4"/>
    </row>
    <row r="3" spans="1:4">
      <c r="A3" s="9" t="s">
        <v>202</v>
      </c>
      <c r="B3" s="10"/>
      <c r="C3" s="10">
        <f>(Rozpočet!F9)</f>
        <v>0</v>
      </c>
      <c r="D3" s="4"/>
    </row>
    <row r="4" spans="1:4">
      <c r="A4" s="9" t="s">
        <v>390</v>
      </c>
      <c r="B4" s="10"/>
      <c r="C4" s="10">
        <f>(Rozpočet!I116)</f>
        <v>0</v>
      </c>
      <c r="D4" s="4"/>
    </row>
    <row r="5" spans="1:4">
      <c r="A5" s="9" t="s">
        <v>203</v>
      </c>
      <c r="B5" s="10"/>
      <c r="C5" s="10">
        <f>(Rozpočet!F95) + 0</f>
        <v>0</v>
      </c>
      <c r="D5" s="4"/>
    </row>
    <row r="6" spans="1:4">
      <c r="A6" s="9" t="s">
        <v>204</v>
      </c>
      <c r="B6" s="10"/>
      <c r="C6" s="10">
        <f>(Rozpočet!H9) + (Rozpočet!H95) + 0</f>
        <v>0</v>
      </c>
      <c r="D6" s="4"/>
    </row>
    <row r="7" spans="1:4">
      <c r="A7" s="9" t="s">
        <v>170</v>
      </c>
      <c r="B7" s="10"/>
      <c r="C7" s="10">
        <f>(Rozpočet!F114) + (Rozpočet!H114)</f>
        <v>0</v>
      </c>
      <c r="D7" s="4"/>
    </row>
    <row r="8" spans="1:4">
      <c r="A8" s="21" t="s">
        <v>205</v>
      </c>
      <c r="B8" s="22"/>
      <c r="C8" s="22">
        <f>SUM(C3:C7)</f>
        <v>0</v>
      </c>
      <c r="D8" s="4"/>
    </row>
    <row r="9" spans="1:4">
      <c r="A9" s="7" t="s">
        <v>398</v>
      </c>
      <c r="B9" s="8"/>
      <c r="C9" s="8">
        <f>SUM(B12:C15)</f>
        <v>0</v>
      </c>
      <c r="D9" s="4"/>
    </row>
    <row r="10" spans="1:4">
      <c r="A10" s="9" t="s">
        <v>1</v>
      </c>
      <c r="B10" s="10"/>
      <c r="C10" s="10"/>
      <c r="D10" s="4"/>
    </row>
    <row r="11" spans="1:4">
      <c r="A11" s="21" t="s">
        <v>206</v>
      </c>
      <c r="B11" s="23" t="s">
        <v>7</v>
      </c>
      <c r="C11" s="23" t="s">
        <v>9</v>
      </c>
      <c r="D11" s="4"/>
    </row>
    <row r="12" spans="1:4">
      <c r="A12" s="9" t="s">
        <v>17</v>
      </c>
      <c r="B12" s="10">
        <f>(Rozpočet!F9)</f>
        <v>0</v>
      </c>
      <c r="C12" s="10">
        <f>(Rozpočet!H9)</f>
        <v>0</v>
      </c>
      <c r="D12" s="4"/>
    </row>
    <row r="13" spans="1:4">
      <c r="A13" s="9" t="s">
        <v>22</v>
      </c>
      <c r="B13" s="10">
        <f>(Rozpočet!F95)</f>
        <v>0</v>
      </c>
      <c r="C13" s="10">
        <f>(Rozpočet!H95)</f>
        <v>0</v>
      </c>
      <c r="D13" s="4"/>
    </row>
    <row r="14" spans="1:4">
      <c r="A14" s="9" t="s">
        <v>170</v>
      </c>
      <c r="B14" s="10">
        <f>(Rozpočet!F114)</f>
        <v>0</v>
      </c>
      <c r="C14" s="10">
        <f>(Rozpočet!H114)</f>
        <v>0</v>
      </c>
      <c r="D14" s="4"/>
    </row>
    <row r="15" spans="1:4">
      <c r="A15" s="9" t="s">
        <v>390</v>
      </c>
      <c r="B15" s="40"/>
      <c r="C15" s="41">
        <f>(Rozpočet!I116)</f>
        <v>0</v>
      </c>
    </row>
  </sheetData>
  <sheetProtection formatCells="0" formatColumns="0" formatRows="0"/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topLeftCell="A13" workbookViewId="0">
      <selection activeCell="F119" sqref="F119"/>
    </sheetView>
  </sheetViews>
  <sheetFormatPr defaultRowHeight="15"/>
  <cols>
    <col min="1" max="1" width="5.5703125" style="13" bestFit="1" customWidth="1"/>
    <col min="2" max="2" width="67.28515625" style="13" customWidth="1"/>
    <col min="3" max="3" width="3.5703125" style="13" bestFit="1" customWidth="1"/>
    <col min="4" max="4" width="5.7109375" style="14" bestFit="1" customWidth="1"/>
    <col min="5" max="5" width="7.85546875" style="20" bestFit="1" customWidth="1"/>
    <col min="6" max="6" width="11.42578125" style="14" bestFit="1" customWidth="1"/>
    <col min="7" max="7" width="7" style="20" bestFit="1" customWidth="1"/>
    <col min="8" max="9" width="11.28515625" style="14" bestFit="1" customWidth="1"/>
    <col min="10" max="11" width="9.140625" style="1"/>
    <col min="12" max="12" width="11" style="1" hidden="1" customWidth="1"/>
    <col min="13" max="13" width="9.140625" style="1"/>
    <col min="14" max="14" width="10" style="1" bestFit="1" customWidth="1"/>
    <col min="15" max="16384" width="9.140625" style="1"/>
  </cols>
  <sheetData>
    <row r="1" spans="1:12">
      <c r="A1" s="2" t="s">
        <v>4</v>
      </c>
      <c r="B1" s="2" t="s">
        <v>0</v>
      </c>
      <c r="C1" s="2" t="s">
        <v>5</v>
      </c>
      <c r="D1" s="3" t="s">
        <v>6</v>
      </c>
      <c r="E1" s="15" t="s">
        <v>7</v>
      </c>
      <c r="F1" s="3" t="s">
        <v>8</v>
      </c>
      <c r="G1" s="15" t="s">
        <v>9</v>
      </c>
      <c r="H1" s="3" t="s">
        <v>10</v>
      </c>
      <c r="I1" s="3" t="s">
        <v>11</v>
      </c>
      <c r="J1" s="4"/>
      <c r="K1" s="4"/>
      <c r="L1" s="1" t="e">
        <f>#REF!/100*F12+#REF!/100*F13+#REF!/100*F14+#REF!/100*F15+#REF!/100*F16+#REF!/100*F17+#REF!/100*F18+#REF!/100*F19+#REF!/100*F20+#REF!/100*F21+#REF!/100*F22+#REF!/100*F23+#REF!/100*F24+#REF!/100*F25+#REF!/100*F26+#REF!/100*F28+#REF!/100*F29+#REF!/100*F30+#REF!/100*F32+#REF!/100*F33+#REF!/100*F34+#REF!/100*F36+#REF!/100*F37</f>
        <v>#REF!</v>
      </c>
    </row>
    <row r="2" spans="1:12">
      <c r="A2" s="5" t="s">
        <v>1</v>
      </c>
      <c r="B2" s="5" t="s">
        <v>12</v>
      </c>
      <c r="C2" s="5" t="s">
        <v>1</v>
      </c>
      <c r="D2" s="6"/>
      <c r="E2" s="16"/>
      <c r="F2" s="6"/>
      <c r="G2" s="16"/>
      <c r="H2" s="6"/>
      <c r="I2" s="6"/>
      <c r="J2" s="4"/>
      <c r="K2" s="4"/>
      <c r="L2" s="1" t="e">
        <f>L1+#REF!/100*F39+#REF!/100*F40+#REF!/100*F41+#REF!/100*F42+#REF!/100*F43+#REF!/100*F44+#REF!/100*F45+#REF!/100*F47+#REF!/100*F48+#REF!/100*F49+#REF!/100*F50+#REF!/100*F51+#REF!/100*F53+#REF!/100*F54+#REF!/100*F55+#REF!/100*F57+#REF!/100*F59+#REF!/100*F61+#REF!/100*F62+#REF!/100*F64+#REF!/100*F66+#REF!/100*F68+#REF!/100*F69</f>
        <v>#REF!</v>
      </c>
    </row>
    <row r="3" spans="1:12" ht="36.75">
      <c r="A3" s="5" t="s">
        <v>1</v>
      </c>
      <c r="B3" s="24" t="s">
        <v>13</v>
      </c>
      <c r="C3" s="5" t="s">
        <v>1</v>
      </c>
      <c r="D3" s="6"/>
      <c r="E3" s="16"/>
      <c r="F3" s="6"/>
      <c r="G3" s="16"/>
      <c r="H3" s="6"/>
      <c r="I3" s="6"/>
      <c r="J3" s="4"/>
      <c r="K3" s="4"/>
    </row>
    <row r="4" spans="1:12" ht="24.75">
      <c r="A4" s="5" t="s">
        <v>1</v>
      </c>
      <c r="B4" s="24" t="s">
        <v>14</v>
      </c>
      <c r="C4" s="5" t="s">
        <v>1</v>
      </c>
      <c r="D4" s="6"/>
      <c r="E4" s="16"/>
      <c r="F4" s="6"/>
      <c r="G4" s="16"/>
      <c r="H4" s="6"/>
      <c r="I4" s="6"/>
      <c r="J4" s="4"/>
      <c r="K4" s="4"/>
    </row>
    <row r="5" spans="1:12" ht="36.75">
      <c r="A5" s="5" t="s">
        <v>1</v>
      </c>
      <c r="B5" s="24" t="s">
        <v>15</v>
      </c>
      <c r="C5" s="5" t="s">
        <v>1</v>
      </c>
      <c r="D5" s="6"/>
      <c r="E5" s="16"/>
      <c r="F5" s="6"/>
      <c r="G5" s="16"/>
      <c r="H5" s="6"/>
      <c r="I5" s="6"/>
      <c r="J5" s="4"/>
      <c r="K5" s="4"/>
    </row>
    <row r="6" spans="1:12" ht="36.75">
      <c r="A6" s="5" t="s">
        <v>1</v>
      </c>
      <c r="B6" s="24" t="s">
        <v>16</v>
      </c>
      <c r="C6" s="5" t="s">
        <v>1</v>
      </c>
      <c r="D6" s="6"/>
      <c r="E6" s="16"/>
      <c r="F6" s="6"/>
      <c r="G6" s="16"/>
      <c r="H6" s="6"/>
      <c r="I6" s="6"/>
      <c r="J6" s="4"/>
      <c r="K6" s="4"/>
    </row>
    <row r="7" spans="1:12">
      <c r="A7" s="7" t="s">
        <v>1</v>
      </c>
      <c r="B7" s="7" t="s">
        <v>17</v>
      </c>
      <c r="C7" s="7" t="s">
        <v>1</v>
      </c>
      <c r="D7" s="8"/>
      <c r="E7" s="17"/>
      <c r="F7" s="8"/>
      <c r="G7" s="17"/>
      <c r="H7" s="8"/>
      <c r="I7" s="8"/>
      <c r="J7" s="4"/>
      <c r="K7" s="4"/>
    </row>
    <row r="8" spans="1:12">
      <c r="A8" s="9" t="s">
        <v>18</v>
      </c>
      <c r="B8" s="9" t="s">
        <v>19</v>
      </c>
      <c r="C8" s="9" t="s">
        <v>20</v>
      </c>
      <c r="D8" s="10">
        <v>1</v>
      </c>
      <c r="E8" s="25"/>
      <c r="F8" s="10">
        <f>D8*E8</f>
        <v>0</v>
      </c>
      <c r="G8" s="25"/>
      <c r="H8" s="10">
        <f>D8*G8</f>
        <v>0</v>
      </c>
      <c r="I8" s="10">
        <f>F8+H8</f>
        <v>0</v>
      </c>
      <c r="J8" s="4"/>
      <c r="K8" s="4"/>
    </row>
    <row r="9" spans="1:12">
      <c r="A9" s="7" t="s">
        <v>1</v>
      </c>
      <c r="B9" s="7" t="s">
        <v>21</v>
      </c>
      <c r="C9" s="7" t="s">
        <v>1</v>
      </c>
      <c r="D9" s="8"/>
      <c r="E9" s="17"/>
      <c r="F9" s="8">
        <f>SUM(F8:F8)</f>
        <v>0</v>
      </c>
      <c r="G9" s="17"/>
      <c r="H9" s="8">
        <f>SUM(H8:H8)</f>
        <v>0</v>
      </c>
      <c r="I9" s="8">
        <f>SUM(I8:I8)</f>
        <v>0</v>
      </c>
      <c r="J9" s="4"/>
      <c r="K9" s="4"/>
    </row>
    <row r="10" spans="1:12">
      <c r="A10" s="7" t="s">
        <v>1</v>
      </c>
      <c r="B10" s="7" t="s">
        <v>22</v>
      </c>
      <c r="C10" s="7" t="s">
        <v>1</v>
      </c>
      <c r="D10" s="8"/>
      <c r="E10" s="17"/>
      <c r="F10" s="8"/>
      <c r="G10" s="17"/>
      <c r="H10" s="8"/>
      <c r="I10" s="8"/>
      <c r="J10" s="4"/>
      <c r="K10" s="4"/>
    </row>
    <row r="11" spans="1:12">
      <c r="A11" s="5" t="s">
        <v>1</v>
      </c>
      <c r="B11" s="5" t="s">
        <v>23</v>
      </c>
      <c r="C11" s="5" t="s">
        <v>1</v>
      </c>
      <c r="D11" s="6"/>
      <c r="E11" s="16"/>
      <c r="F11" s="6"/>
      <c r="G11" s="16"/>
      <c r="H11" s="6"/>
      <c r="I11" s="6"/>
      <c r="J11" s="4"/>
      <c r="K11" s="4"/>
    </row>
    <row r="12" spans="1:12">
      <c r="A12" s="9" t="s">
        <v>24</v>
      </c>
      <c r="B12" s="9" t="s">
        <v>25</v>
      </c>
      <c r="C12" s="9" t="s">
        <v>20</v>
      </c>
      <c r="D12" s="10">
        <v>49</v>
      </c>
      <c r="E12" s="25"/>
      <c r="F12" s="10">
        <f t="shared" ref="F12:F26" si="0">D12*E12</f>
        <v>0</v>
      </c>
      <c r="G12" s="25"/>
      <c r="H12" s="10">
        <f t="shared" ref="H12:H26" si="1">D12*G12</f>
        <v>0</v>
      </c>
      <c r="I12" s="10">
        <f t="shared" ref="I12:I26" si="2">F12+H12</f>
        <v>0</v>
      </c>
      <c r="J12" s="4"/>
      <c r="K12" s="4"/>
    </row>
    <row r="13" spans="1:12">
      <c r="A13" s="9" t="s">
        <v>26</v>
      </c>
      <c r="B13" s="9" t="s">
        <v>27</v>
      </c>
      <c r="C13" s="9" t="s">
        <v>20</v>
      </c>
      <c r="D13" s="10">
        <v>26</v>
      </c>
      <c r="E13" s="25"/>
      <c r="F13" s="10">
        <f t="shared" si="0"/>
        <v>0</v>
      </c>
      <c r="G13" s="25"/>
      <c r="H13" s="10">
        <f t="shared" si="1"/>
        <v>0</v>
      </c>
      <c r="I13" s="10">
        <f t="shared" si="2"/>
        <v>0</v>
      </c>
      <c r="J13" s="4"/>
      <c r="K13" s="4"/>
    </row>
    <row r="14" spans="1:12">
      <c r="A14" s="9" t="s">
        <v>28</v>
      </c>
      <c r="B14" s="9" t="s">
        <v>29</v>
      </c>
      <c r="C14" s="9" t="s">
        <v>20</v>
      </c>
      <c r="D14" s="10">
        <v>7</v>
      </c>
      <c r="E14" s="25"/>
      <c r="F14" s="10">
        <f t="shared" si="0"/>
        <v>0</v>
      </c>
      <c r="G14" s="25"/>
      <c r="H14" s="10">
        <f t="shared" si="1"/>
        <v>0</v>
      </c>
      <c r="I14" s="10">
        <f t="shared" si="2"/>
        <v>0</v>
      </c>
      <c r="J14" s="4"/>
      <c r="K14" s="4"/>
    </row>
    <row r="15" spans="1:12">
      <c r="A15" s="9" t="s">
        <v>30</v>
      </c>
      <c r="B15" s="9" t="s">
        <v>31</v>
      </c>
      <c r="C15" s="9" t="s">
        <v>20</v>
      </c>
      <c r="D15" s="10">
        <v>1</v>
      </c>
      <c r="E15" s="25"/>
      <c r="F15" s="10">
        <f t="shared" si="0"/>
        <v>0</v>
      </c>
      <c r="G15" s="25"/>
      <c r="H15" s="10">
        <f t="shared" si="1"/>
        <v>0</v>
      </c>
      <c r="I15" s="10">
        <f t="shared" si="2"/>
        <v>0</v>
      </c>
      <c r="J15" s="4"/>
      <c r="K15" s="4"/>
    </row>
    <row r="16" spans="1:12">
      <c r="A16" s="9" t="s">
        <v>32</v>
      </c>
      <c r="B16" s="9" t="s">
        <v>33</v>
      </c>
      <c r="C16" s="9" t="s">
        <v>20</v>
      </c>
      <c r="D16" s="10">
        <v>33</v>
      </c>
      <c r="E16" s="25"/>
      <c r="F16" s="10">
        <f t="shared" si="0"/>
        <v>0</v>
      </c>
      <c r="G16" s="25"/>
      <c r="H16" s="10">
        <f t="shared" si="1"/>
        <v>0</v>
      </c>
      <c r="I16" s="10">
        <f t="shared" si="2"/>
        <v>0</v>
      </c>
      <c r="J16" s="4"/>
      <c r="K16" s="4"/>
    </row>
    <row r="17" spans="1:11">
      <c r="A17" s="9" t="s">
        <v>34</v>
      </c>
      <c r="B17" s="9" t="s">
        <v>35</v>
      </c>
      <c r="C17" s="9" t="s">
        <v>20</v>
      </c>
      <c r="D17" s="10">
        <v>36</v>
      </c>
      <c r="E17" s="25"/>
      <c r="F17" s="10">
        <f t="shared" si="0"/>
        <v>0</v>
      </c>
      <c r="G17" s="25"/>
      <c r="H17" s="10">
        <f t="shared" si="1"/>
        <v>0</v>
      </c>
      <c r="I17" s="10">
        <f t="shared" si="2"/>
        <v>0</v>
      </c>
      <c r="J17" s="4"/>
      <c r="K17" s="4"/>
    </row>
    <row r="18" spans="1:11">
      <c r="A18" s="9" t="s">
        <v>36</v>
      </c>
      <c r="B18" s="9" t="s">
        <v>37</v>
      </c>
      <c r="C18" s="9" t="s">
        <v>20</v>
      </c>
      <c r="D18" s="10">
        <v>7</v>
      </c>
      <c r="E18" s="25"/>
      <c r="F18" s="10">
        <f t="shared" si="0"/>
        <v>0</v>
      </c>
      <c r="G18" s="25"/>
      <c r="H18" s="10">
        <f t="shared" si="1"/>
        <v>0</v>
      </c>
      <c r="I18" s="10">
        <f t="shared" si="2"/>
        <v>0</v>
      </c>
      <c r="J18" s="4"/>
      <c r="K18" s="4"/>
    </row>
    <row r="19" spans="1:11">
      <c r="A19" s="9" t="s">
        <v>38</v>
      </c>
      <c r="B19" s="9" t="s">
        <v>39</v>
      </c>
      <c r="C19" s="9" t="s">
        <v>20</v>
      </c>
      <c r="D19" s="10">
        <v>7</v>
      </c>
      <c r="E19" s="25"/>
      <c r="F19" s="10">
        <f t="shared" si="0"/>
        <v>0</v>
      </c>
      <c r="G19" s="25"/>
      <c r="H19" s="10">
        <f t="shared" si="1"/>
        <v>0</v>
      </c>
      <c r="I19" s="10">
        <f t="shared" si="2"/>
        <v>0</v>
      </c>
      <c r="J19" s="4"/>
      <c r="K19" s="4"/>
    </row>
    <row r="20" spans="1:11">
      <c r="A20" s="9" t="s">
        <v>40</v>
      </c>
      <c r="B20" s="9" t="s">
        <v>41</v>
      </c>
      <c r="C20" s="9" t="s">
        <v>20</v>
      </c>
      <c r="D20" s="10">
        <v>2</v>
      </c>
      <c r="E20" s="25"/>
      <c r="F20" s="10">
        <f t="shared" si="0"/>
        <v>0</v>
      </c>
      <c r="G20" s="25"/>
      <c r="H20" s="10">
        <f t="shared" si="1"/>
        <v>0</v>
      </c>
      <c r="I20" s="10">
        <f t="shared" si="2"/>
        <v>0</v>
      </c>
      <c r="J20" s="4"/>
      <c r="K20" s="4"/>
    </row>
    <row r="21" spans="1:11">
      <c r="A21" s="9" t="s">
        <v>42</v>
      </c>
      <c r="B21" s="9" t="s">
        <v>43</v>
      </c>
      <c r="C21" s="9" t="s">
        <v>20</v>
      </c>
      <c r="D21" s="10">
        <v>5</v>
      </c>
      <c r="E21" s="25"/>
      <c r="F21" s="10">
        <f t="shared" si="0"/>
        <v>0</v>
      </c>
      <c r="G21" s="25"/>
      <c r="H21" s="10">
        <f t="shared" si="1"/>
        <v>0</v>
      </c>
      <c r="I21" s="10">
        <f t="shared" si="2"/>
        <v>0</v>
      </c>
      <c r="J21" s="4"/>
      <c r="K21" s="4"/>
    </row>
    <row r="22" spans="1:11">
      <c r="A22" s="9" t="s">
        <v>44</v>
      </c>
      <c r="B22" s="9" t="s">
        <v>45</v>
      </c>
      <c r="C22" s="9" t="s">
        <v>20</v>
      </c>
      <c r="D22" s="10">
        <v>11</v>
      </c>
      <c r="E22" s="25"/>
      <c r="F22" s="10">
        <f t="shared" si="0"/>
        <v>0</v>
      </c>
      <c r="G22" s="25"/>
      <c r="H22" s="10">
        <f t="shared" si="1"/>
        <v>0</v>
      </c>
      <c r="I22" s="10">
        <f t="shared" si="2"/>
        <v>0</v>
      </c>
      <c r="J22" s="4"/>
      <c r="K22" s="4"/>
    </row>
    <row r="23" spans="1:11">
      <c r="A23" s="9" t="s">
        <v>46</v>
      </c>
      <c r="B23" s="9" t="s">
        <v>47</v>
      </c>
      <c r="C23" s="9" t="s">
        <v>20</v>
      </c>
      <c r="D23" s="10">
        <v>11</v>
      </c>
      <c r="E23" s="25"/>
      <c r="F23" s="10">
        <f t="shared" si="0"/>
        <v>0</v>
      </c>
      <c r="G23" s="25"/>
      <c r="H23" s="10">
        <f t="shared" si="1"/>
        <v>0</v>
      </c>
      <c r="I23" s="10">
        <f t="shared" si="2"/>
        <v>0</v>
      </c>
      <c r="J23" s="4"/>
      <c r="K23" s="4"/>
    </row>
    <row r="24" spans="1:11">
      <c r="A24" s="9" t="s">
        <v>48</v>
      </c>
      <c r="B24" s="9" t="s">
        <v>49</v>
      </c>
      <c r="C24" s="9" t="s">
        <v>20</v>
      </c>
      <c r="D24" s="10">
        <v>1</v>
      </c>
      <c r="E24" s="25"/>
      <c r="F24" s="10">
        <f t="shared" si="0"/>
        <v>0</v>
      </c>
      <c r="G24" s="25"/>
      <c r="H24" s="10">
        <f t="shared" si="1"/>
        <v>0</v>
      </c>
      <c r="I24" s="10">
        <f t="shared" si="2"/>
        <v>0</v>
      </c>
      <c r="J24" s="4"/>
      <c r="K24" s="4"/>
    </row>
    <row r="25" spans="1:11">
      <c r="A25" s="9" t="s">
        <v>3</v>
      </c>
      <c r="B25" s="9" t="s">
        <v>50</v>
      </c>
      <c r="C25" s="9" t="s">
        <v>20</v>
      </c>
      <c r="D25" s="10">
        <v>1</v>
      </c>
      <c r="E25" s="25"/>
      <c r="F25" s="10">
        <f t="shared" si="0"/>
        <v>0</v>
      </c>
      <c r="G25" s="25"/>
      <c r="H25" s="10">
        <f t="shared" si="1"/>
        <v>0</v>
      </c>
      <c r="I25" s="10">
        <f t="shared" si="2"/>
        <v>0</v>
      </c>
      <c r="J25" s="4"/>
      <c r="K25" s="4"/>
    </row>
    <row r="26" spans="1:11">
      <c r="A26" s="9" t="s">
        <v>51</v>
      </c>
      <c r="B26" s="9" t="s">
        <v>52</v>
      </c>
      <c r="C26" s="9" t="s">
        <v>20</v>
      </c>
      <c r="D26" s="10">
        <v>1</v>
      </c>
      <c r="E26" s="25"/>
      <c r="F26" s="10">
        <f t="shared" si="0"/>
        <v>0</v>
      </c>
      <c r="G26" s="25"/>
      <c r="H26" s="10">
        <f t="shared" si="1"/>
        <v>0</v>
      </c>
      <c r="I26" s="10">
        <f t="shared" si="2"/>
        <v>0</v>
      </c>
      <c r="J26" s="4"/>
      <c r="K26" s="4"/>
    </row>
    <row r="27" spans="1:11">
      <c r="A27" s="5" t="s">
        <v>1</v>
      </c>
      <c r="B27" s="5" t="s">
        <v>53</v>
      </c>
      <c r="C27" s="5" t="s">
        <v>1</v>
      </c>
      <c r="D27" s="6"/>
      <c r="E27" s="16"/>
      <c r="F27" s="6"/>
      <c r="G27" s="16"/>
      <c r="H27" s="6"/>
      <c r="I27" s="6"/>
      <c r="J27" s="4"/>
      <c r="K27" s="4"/>
    </row>
    <row r="28" spans="1:11">
      <c r="A28" s="9" t="s">
        <v>54</v>
      </c>
      <c r="B28" s="9" t="s">
        <v>55</v>
      </c>
      <c r="C28" s="9" t="s">
        <v>20</v>
      </c>
      <c r="D28" s="10">
        <v>5</v>
      </c>
      <c r="E28" s="25"/>
      <c r="F28" s="10">
        <f>D28*E28</f>
        <v>0</v>
      </c>
      <c r="G28" s="25"/>
      <c r="H28" s="10">
        <f>D28*G28</f>
        <v>0</v>
      </c>
      <c r="I28" s="10">
        <f>F28+H28</f>
        <v>0</v>
      </c>
      <c r="J28" s="4"/>
      <c r="K28" s="4"/>
    </row>
    <row r="29" spans="1:11">
      <c r="A29" s="9" t="s">
        <v>56</v>
      </c>
      <c r="B29" s="9" t="s">
        <v>57</v>
      </c>
      <c r="C29" s="9" t="s">
        <v>20</v>
      </c>
      <c r="D29" s="10">
        <v>11</v>
      </c>
      <c r="E29" s="25"/>
      <c r="F29" s="10">
        <f>D29*E29</f>
        <v>0</v>
      </c>
      <c r="G29" s="25"/>
      <c r="H29" s="10">
        <f>D29*G29</f>
        <v>0</v>
      </c>
      <c r="I29" s="10">
        <f>F29+H29</f>
        <v>0</v>
      </c>
      <c r="J29" s="4"/>
      <c r="K29" s="4"/>
    </row>
    <row r="30" spans="1:11">
      <c r="A30" s="9" t="s">
        <v>58</v>
      </c>
      <c r="B30" s="9" t="s">
        <v>59</v>
      </c>
      <c r="C30" s="9" t="s">
        <v>20</v>
      </c>
      <c r="D30" s="10">
        <v>1</v>
      </c>
      <c r="E30" s="25"/>
      <c r="F30" s="10">
        <f>D30*E30</f>
        <v>0</v>
      </c>
      <c r="G30" s="25"/>
      <c r="H30" s="10">
        <f>D30*G30</f>
        <v>0</v>
      </c>
      <c r="I30" s="10">
        <f>F30+H30</f>
        <v>0</v>
      </c>
      <c r="J30" s="4"/>
      <c r="K30" s="4"/>
    </row>
    <row r="31" spans="1:11">
      <c r="A31" s="5" t="s">
        <v>1</v>
      </c>
      <c r="B31" s="5" t="s">
        <v>60</v>
      </c>
      <c r="C31" s="5" t="s">
        <v>1</v>
      </c>
      <c r="D31" s="6"/>
      <c r="E31" s="16"/>
      <c r="F31" s="6"/>
      <c r="G31" s="16"/>
      <c r="H31" s="6"/>
      <c r="I31" s="6"/>
      <c r="J31" s="4"/>
      <c r="K31" s="4"/>
    </row>
    <row r="32" spans="1:11">
      <c r="A32" s="9" t="s">
        <v>61</v>
      </c>
      <c r="B32" s="9" t="s">
        <v>62</v>
      </c>
      <c r="C32" s="9" t="s">
        <v>20</v>
      </c>
      <c r="D32" s="10">
        <v>123</v>
      </c>
      <c r="E32" s="25"/>
      <c r="F32" s="10">
        <f>D32*E32</f>
        <v>0</v>
      </c>
      <c r="G32" s="25"/>
      <c r="H32" s="10">
        <f>D32*G32</f>
        <v>0</v>
      </c>
      <c r="I32" s="10">
        <f>F32+H32</f>
        <v>0</v>
      </c>
      <c r="J32" s="4"/>
      <c r="K32" s="4"/>
    </row>
    <row r="33" spans="1:11">
      <c r="A33" s="9" t="s">
        <v>2</v>
      </c>
      <c r="B33" s="9" t="s">
        <v>63</v>
      </c>
      <c r="C33" s="9" t="s">
        <v>20</v>
      </c>
      <c r="D33" s="10">
        <v>44</v>
      </c>
      <c r="E33" s="25"/>
      <c r="F33" s="10">
        <f>D33*E33</f>
        <v>0</v>
      </c>
      <c r="G33" s="25"/>
      <c r="H33" s="10">
        <f>D33*G33</f>
        <v>0</v>
      </c>
      <c r="I33" s="10">
        <f>F33+H33</f>
        <v>0</v>
      </c>
      <c r="J33" s="4"/>
      <c r="K33" s="4"/>
    </row>
    <row r="34" spans="1:11">
      <c r="A34" s="9" t="s">
        <v>64</v>
      </c>
      <c r="B34" s="9" t="s">
        <v>65</v>
      </c>
      <c r="C34" s="9" t="s">
        <v>20</v>
      </c>
      <c r="D34" s="10">
        <v>5</v>
      </c>
      <c r="E34" s="25"/>
      <c r="F34" s="10">
        <f>D34*E34</f>
        <v>0</v>
      </c>
      <c r="G34" s="25"/>
      <c r="H34" s="10">
        <f>D34*G34</f>
        <v>0</v>
      </c>
      <c r="I34" s="10">
        <f>F34+H34</f>
        <v>0</v>
      </c>
      <c r="J34" s="4"/>
      <c r="K34" s="4"/>
    </row>
    <row r="35" spans="1:11">
      <c r="A35" s="5" t="s">
        <v>1</v>
      </c>
      <c r="B35" s="5" t="s">
        <v>66</v>
      </c>
      <c r="C35" s="5" t="s">
        <v>1</v>
      </c>
      <c r="D35" s="6"/>
      <c r="E35" s="16"/>
      <c r="F35" s="6"/>
      <c r="G35" s="16"/>
      <c r="H35" s="6"/>
      <c r="I35" s="6"/>
      <c r="J35" s="4"/>
      <c r="K35" s="4"/>
    </row>
    <row r="36" spans="1:11">
      <c r="A36" s="9" t="s">
        <v>67</v>
      </c>
      <c r="B36" s="9" t="s">
        <v>68</v>
      </c>
      <c r="C36" s="9" t="s">
        <v>20</v>
      </c>
      <c r="D36" s="10">
        <v>5</v>
      </c>
      <c r="E36" s="25"/>
      <c r="F36" s="10">
        <f>D36*E36</f>
        <v>0</v>
      </c>
      <c r="G36" s="25"/>
      <c r="H36" s="10">
        <f>D36*G36</f>
        <v>0</v>
      </c>
      <c r="I36" s="10">
        <f>F36+H36</f>
        <v>0</v>
      </c>
      <c r="J36" s="4"/>
      <c r="K36" s="4"/>
    </row>
    <row r="37" spans="1:11">
      <c r="A37" s="9" t="s">
        <v>69</v>
      </c>
      <c r="B37" s="9" t="s">
        <v>70</v>
      </c>
      <c r="C37" s="9" t="s">
        <v>20</v>
      </c>
      <c r="D37" s="10">
        <v>5</v>
      </c>
      <c r="E37" s="25"/>
      <c r="F37" s="10">
        <f>D37*E37</f>
        <v>0</v>
      </c>
      <c r="G37" s="25"/>
      <c r="H37" s="10">
        <f>D37*G37</f>
        <v>0</v>
      </c>
      <c r="I37" s="10">
        <f>F37+H37</f>
        <v>0</v>
      </c>
      <c r="J37" s="4"/>
      <c r="K37" s="4"/>
    </row>
    <row r="38" spans="1:11">
      <c r="A38" s="5" t="s">
        <v>1</v>
      </c>
      <c r="B38" s="5" t="s">
        <v>71</v>
      </c>
      <c r="C38" s="5" t="s">
        <v>1</v>
      </c>
      <c r="D38" s="6"/>
      <c r="E38" s="16"/>
      <c r="F38" s="6"/>
      <c r="G38" s="16"/>
      <c r="H38" s="6"/>
      <c r="I38" s="6"/>
      <c r="J38" s="4"/>
      <c r="K38" s="4"/>
    </row>
    <row r="39" spans="1:11">
      <c r="A39" s="9" t="s">
        <v>72</v>
      </c>
      <c r="B39" s="9" t="s">
        <v>73</v>
      </c>
      <c r="C39" s="9" t="s">
        <v>74</v>
      </c>
      <c r="D39" s="10">
        <v>295</v>
      </c>
      <c r="E39" s="25"/>
      <c r="F39" s="10">
        <f t="shared" ref="F39:F45" si="3">D39*E39</f>
        <v>0</v>
      </c>
      <c r="G39" s="25"/>
      <c r="H39" s="10">
        <f t="shared" ref="H39:H45" si="4">D39*G39</f>
        <v>0</v>
      </c>
      <c r="I39" s="10">
        <f t="shared" ref="I39:I45" si="5">F39+H39</f>
        <v>0</v>
      </c>
      <c r="J39" s="4"/>
      <c r="K39" s="4"/>
    </row>
    <row r="40" spans="1:11">
      <c r="A40" s="9" t="s">
        <v>75</v>
      </c>
      <c r="B40" s="9" t="s">
        <v>76</v>
      </c>
      <c r="C40" s="9" t="s">
        <v>20</v>
      </c>
      <c r="D40" s="10">
        <v>155</v>
      </c>
      <c r="E40" s="25"/>
      <c r="F40" s="10">
        <f t="shared" si="3"/>
        <v>0</v>
      </c>
      <c r="G40" s="25"/>
      <c r="H40" s="10">
        <f t="shared" si="4"/>
        <v>0</v>
      </c>
      <c r="I40" s="10">
        <f t="shared" si="5"/>
        <v>0</v>
      </c>
      <c r="J40" s="4"/>
      <c r="K40" s="4"/>
    </row>
    <row r="41" spans="1:11">
      <c r="A41" s="9" t="s">
        <v>77</v>
      </c>
      <c r="B41" s="9" t="s">
        <v>78</v>
      </c>
      <c r="C41" s="9" t="s">
        <v>20</v>
      </c>
      <c r="D41" s="10">
        <v>40</v>
      </c>
      <c r="E41" s="25"/>
      <c r="F41" s="10">
        <f t="shared" si="3"/>
        <v>0</v>
      </c>
      <c r="G41" s="25"/>
      <c r="H41" s="10">
        <f t="shared" si="4"/>
        <v>0</v>
      </c>
      <c r="I41" s="10">
        <f t="shared" si="5"/>
        <v>0</v>
      </c>
      <c r="J41" s="4"/>
      <c r="K41" s="4"/>
    </row>
    <row r="42" spans="1:11">
      <c r="A42" s="9" t="s">
        <v>79</v>
      </c>
      <c r="B42" s="9" t="s">
        <v>80</v>
      </c>
      <c r="C42" s="9" t="s">
        <v>20</v>
      </c>
      <c r="D42" s="10">
        <v>32</v>
      </c>
      <c r="E42" s="25"/>
      <c r="F42" s="10">
        <f t="shared" si="3"/>
        <v>0</v>
      </c>
      <c r="G42" s="25"/>
      <c r="H42" s="10">
        <f t="shared" si="4"/>
        <v>0</v>
      </c>
      <c r="I42" s="10">
        <f t="shared" si="5"/>
        <v>0</v>
      </c>
      <c r="J42" s="4"/>
      <c r="K42" s="4"/>
    </row>
    <row r="43" spans="1:11">
      <c r="A43" s="9" t="s">
        <v>81</v>
      </c>
      <c r="B43" s="9" t="s">
        <v>82</v>
      </c>
      <c r="C43" s="9" t="s">
        <v>20</v>
      </c>
      <c r="D43" s="10">
        <v>22</v>
      </c>
      <c r="E43" s="25"/>
      <c r="F43" s="10">
        <f t="shared" si="3"/>
        <v>0</v>
      </c>
      <c r="G43" s="25"/>
      <c r="H43" s="10">
        <f t="shared" si="4"/>
        <v>0</v>
      </c>
      <c r="I43" s="10">
        <f t="shared" si="5"/>
        <v>0</v>
      </c>
      <c r="J43" s="4"/>
      <c r="K43" s="4"/>
    </row>
    <row r="44" spans="1:11">
      <c r="A44" s="9" t="s">
        <v>83</v>
      </c>
      <c r="B44" s="9" t="s">
        <v>84</v>
      </c>
      <c r="C44" s="9" t="s">
        <v>20</v>
      </c>
      <c r="D44" s="10">
        <v>189</v>
      </c>
      <c r="E44" s="25"/>
      <c r="F44" s="10">
        <f t="shared" si="3"/>
        <v>0</v>
      </c>
      <c r="G44" s="25"/>
      <c r="H44" s="10">
        <f t="shared" si="4"/>
        <v>0</v>
      </c>
      <c r="I44" s="10">
        <f t="shared" si="5"/>
        <v>0</v>
      </c>
      <c r="J44" s="4"/>
      <c r="K44" s="4"/>
    </row>
    <row r="45" spans="1:11">
      <c r="A45" s="9" t="s">
        <v>85</v>
      </c>
      <c r="B45" s="9" t="s">
        <v>86</v>
      </c>
      <c r="C45" s="9" t="s">
        <v>74</v>
      </c>
      <c r="D45" s="10">
        <v>80</v>
      </c>
      <c r="E45" s="25"/>
      <c r="F45" s="10">
        <f t="shared" si="3"/>
        <v>0</v>
      </c>
      <c r="G45" s="25"/>
      <c r="H45" s="10">
        <f t="shared" si="4"/>
        <v>0</v>
      </c>
      <c r="I45" s="10">
        <f t="shared" si="5"/>
        <v>0</v>
      </c>
      <c r="J45" s="4"/>
      <c r="K45" s="4"/>
    </row>
    <row r="46" spans="1:11">
      <c r="A46" s="5" t="s">
        <v>1</v>
      </c>
      <c r="B46" s="5" t="s">
        <v>87</v>
      </c>
      <c r="C46" s="5" t="s">
        <v>1</v>
      </c>
      <c r="D46" s="6"/>
      <c r="E46" s="16"/>
      <c r="F46" s="6"/>
      <c r="G46" s="16"/>
      <c r="H46" s="6"/>
      <c r="I46" s="6"/>
      <c r="J46" s="4"/>
      <c r="K46" s="4"/>
    </row>
    <row r="47" spans="1:11">
      <c r="A47" s="9" t="s">
        <v>88</v>
      </c>
      <c r="B47" s="9" t="s">
        <v>89</v>
      </c>
      <c r="C47" s="9" t="s">
        <v>74</v>
      </c>
      <c r="D47" s="10">
        <v>550</v>
      </c>
      <c r="E47" s="25"/>
      <c r="F47" s="10">
        <f>D47*E47</f>
        <v>0</v>
      </c>
      <c r="G47" s="25"/>
      <c r="H47" s="10">
        <f>D47*G47</f>
        <v>0</v>
      </c>
      <c r="I47" s="10">
        <f>F47+H47</f>
        <v>0</v>
      </c>
      <c r="J47" s="4"/>
      <c r="K47" s="4"/>
    </row>
    <row r="48" spans="1:11">
      <c r="A48" s="9" t="s">
        <v>90</v>
      </c>
      <c r="B48" s="9" t="s">
        <v>91</v>
      </c>
      <c r="C48" s="9" t="s">
        <v>74</v>
      </c>
      <c r="D48" s="10">
        <v>45</v>
      </c>
      <c r="E48" s="25"/>
      <c r="F48" s="10">
        <f>D48*E48</f>
        <v>0</v>
      </c>
      <c r="G48" s="25"/>
      <c r="H48" s="10">
        <f>D48*G48</f>
        <v>0</v>
      </c>
      <c r="I48" s="10">
        <f>F48+H48</f>
        <v>0</v>
      </c>
      <c r="J48" s="4"/>
      <c r="K48" s="4"/>
    </row>
    <row r="49" spans="1:11">
      <c r="A49" s="9" t="s">
        <v>92</v>
      </c>
      <c r="B49" s="9" t="s">
        <v>93</v>
      </c>
      <c r="C49" s="9" t="s">
        <v>74</v>
      </c>
      <c r="D49" s="10">
        <v>16</v>
      </c>
      <c r="E49" s="25"/>
      <c r="F49" s="10">
        <f>D49*E49</f>
        <v>0</v>
      </c>
      <c r="G49" s="25"/>
      <c r="H49" s="10">
        <f>D49*G49</f>
        <v>0</v>
      </c>
      <c r="I49" s="10">
        <f>F49+H49</f>
        <v>0</v>
      </c>
      <c r="J49" s="4"/>
      <c r="K49" s="4"/>
    </row>
    <row r="50" spans="1:11">
      <c r="A50" s="9" t="s">
        <v>94</v>
      </c>
      <c r="B50" s="9" t="s">
        <v>95</v>
      </c>
      <c r="C50" s="9" t="s">
        <v>74</v>
      </c>
      <c r="D50" s="10">
        <v>70</v>
      </c>
      <c r="E50" s="25"/>
      <c r="F50" s="10">
        <f>D50*E50</f>
        <v>0</v>
      </c>
      <c r="G50" s="25"/>
      <c r="H50" s="10">
        <f>D50*G50</f>
        <v>0</v>
      </c>
      <c r="I50" s="10">
        <f>F50+H50</f>
        <v>0</v>
      </c>
      <c r="J50" s="4"/>
      <c r="K50" s="4"/>
    </row>
    <row r="51" spans="1:11">
      <c r="A51" s="9" t="s">
        <v>96</v>
      </c>
      <c r="B51" s="9" t="s">
        <v>97</v>
      </c>
      <c r="C51" s="9" t="s">
        <v>74</v>
      </c>
      <c r="D51" s="10">
        <v>60</v>
      </c>
      <c r="E51" s="25"/>
      <c r="F51" s="10">
        <f>D51*E51</f>
        <v>0</v>
      </c>
      <c r="G51" s="25"/>
      <c r="H51" s="10">
        <f>D51*G51</f>
        <v>0</v>
      </c>
      <c r="I51" s="10">
        <f>F51+H51</f>
        <v>0</v>
      </c>
      <c r="J51" s="4"/>
      <c r="K51" s="4"/>
    </row>
    <row r="52" spans="1:11">
      <c r="A52" s="5" t="s">
        <v>1</v>
      </c>
      <c r="B52" s="5" t="s">
        <v>98</v>
      </c>
      <c r="C52" s="5" t="s">
        <v>1</v>
      </c>
      <c r="D52" s="6"/>
      <c r="E52" s="16"/>
      <c r="F52" s="6"/>
      <c r="G52" s="16"/>
      <c r="H52" s="6"/>
      <c r="I52" s="6"/>
      <c r="J52" s="4"/>
      <c r="K52" s="4"/>
    </row>
    <row r="53" spans="1:11">
      <c r="A53" s="9" t="s">
        <v>99</v>
      </c>
      <c r="B53" s="9" t="s">
        <v>100</v>
      </c>
      <c r="C53" s="9" t="s">
        <v>74</v>
      </c>
      <c r="D53" s="10">
        <v>50</v>
      </c>
      <c r="E53" s="25"/>
      <c r="F53" s="10">
        <f>D53*E53</f>
        <v>0</v>
      </c>
      <c r="G53" s="25"/>
      <c r="H53" s="10">
        <f>D53*G53</f>
        <v>0</v>
      </c>
      <c r="I53" s="10">
        <f>F53+H53</f>
        <v>0</v>
      </c>
      <c r="J53" s="4"/>
      <c r="K53" s="4"/>
    </row>
    <row r="54" spans="1:11">
      <c r="A54" s="9" t="s">
        <v>101</v>
      </c>
      <c r="B54" s="9" t="s">
        <v>102</v>
      </c>
      <c r="C54" s="9" t="s">
        <v>20</v>
      </c>
      <c r="D54" s="10">
        <v>8</v>
      </c>
      <c r="E54" s="25"/>
      <c r="F54" s="10">
        <f>D54*E54</f>
        <v>0</v>
      </c>
      <c r="G54" s="25"/>
      <c r="H54" s="10">
        <f>D54*G54</f>
        <v>0</v>
      </c>
      <c r="I54" s="10">
        <f>F54+H54</f>
        <v>0</v>
      </c>
      <c r="J54" s="4"/>
      <c r="K54" s="4"/>
    </row>
    <row r="55" spans="1:11">
      <c r="A55" s="9" t="s">
        <v>103</v>
      </c>
      <c r="B55" s="9" t="s">
        <v>104</v>
      </c>
      <c r="C55" s="9" t="s">
        <v>20</v>
      </c>
      <c r="D55" s="10">
        <v>1</v>
      </c>
      <c r="E55" s="25"/>
      <c r="F55" s="10">
        <f>D55*E55</f>
        <v>0</v>
      </c>
      <c r="G55" s="25"/>
      <c r="H55" s="10">
        <f>D55*G55</f>
        <v>0</v>
      </c>
      <c r="I55" s="10">
        <f>F55+H55</f>
        <v>0</v>
      </c>
      <c r="J55" s="4"/>
      <c r="K55" s="4"/>
    </row>
    <row r="56" spans="1:11">
      <c r="A56" s="5" t="s">
        <v>1</v>
      </c>
      <c r="B56" s="5" t="s">
        <v>105</v>
      </c>
      <c r="C56" s="5" t="s">
        <v>1</v>
      </c>
      <c r="D56" s="6"/>
      <c r="E56" s="16"/>
      <c r="F56" s="6"/>
      <c r="G56" s="16"/>
      <c r="H56" s="6"/>
      <c r="I56" s="6"/>
      <c r="J56" s="4"/>
      <c r="K56" s="4"/>
    </row>
    <row r="57" spans="1:11">
      <c r="A57" s="9" t="s">
        <v>106</v>
      </c>
      <c r="B57" s="9" t="s">
        <v>107</v>
      </c>
      <c r="C57" s="9" t="s">
        <v>20</v>
      </c>
      <c r="D57" s="10">
        <v>1</v>
      </c>
      <c r="E57" s="25"/>
      <c r="F57" s="10">
        <f>D57*E57</f>
        <v>0</v>
      </c>
      <c r="G57" s="25"/>
      <c r="H57" s="10">
        <f>D57*G57</f>
        <v>0</v>
      </c>
      <c r="I57" s="10">
        <f>F57+H57</f>
        <v>0</v>
      </c>
      <c r="J57" s="4"/>
      <c r="K57" s="4"/>
    </row>
    <row r="58" spans="1:11">
      <c r="A58" s="5" t="s">
        <v>1</v>
      </c>
      <c r="B58" s="5" t="s">
        <v>108</v>
      </c>
      <c r="C58" s="5" t="s">
        <v>1</v>
      </c>
      <c r="D58" s="6"/>
      <c r="E58" s="16"/>
      <c r="F58" s="6"/>
      <c r="G58" s="16"/>
      <c r="H58" s="6"/>
      <c r="I58" s="6"/>
      <c r="J58" s="4"/>
      <c r="K58" s="4"/>
    </row>
    <row r="59" spans="1:11">
      <c r="A59" s="9" t="s">
        <v>109</v>
      </c>
      <c r="B59" s="9" t="s">
        <v>110</v>
      </c>
      <c r="C59" s="9" t="s">
        <v>20</v>
      </c>
      <c r="D59" s="10">
        <v>1</v>
      </c>
      <c r="E59" s="25"/>
      <c r="F59" s="10">
        <f>D59*E59</f>
        <v>0</v>
      </c>
      <c r="G59" s="25"/>
      <c r="H59" s="10">
        <f>D59*G59</f>
        <v>0</v>
      </c>
      <c r="I59" s="10">
        <f>F59+H59</f>
        <v>0</v>
      </c>
      <c r="J59" s="4"/>
      <c r="K59" s="4"/>
    </row>
    <row r="60" spans="1:11">
      <c r="A60" s="5" t="s">
        <v>1</v>
      </c>
      <c r="B60" s="5" t="s">
        <v>111</v>
      </c>
      <c r="C60" s="5" t="s">
        <v>1</v>
      </c>
      <c r="D60" s="6"/>
      <c r="E60" s="16"/>
      <c r="F60" s="6"/>
      <c r="G60" s="16"/>
      <c r="H60" s="6"/>
      <c r="I60" s="6"/>
      <c r="J60" s="4"/>
      <c r="K60" s="4"/>
    </row>
    <row r="61" spans="1:11">
      <c r="A61" s="9" t="s">
        <v>112</v>
      </c>
      <c r="B61" s="9" t="s">
        <v>113</v>
      </c>
      <c r="C61" s="9" t="s">
        <v>20</v>
      </c>
      <c r="D61" s="10">
        <v>189</v>
      </c>
      <c r="E61" s="25"/>
      <c r="F61" s="10">
        <f>D61*E61</f>
        <v>0</v>
      </c>
      <c r="G61" s="25"/>
      <c r="H61" s="10">
        <f>D61*G61</f>
        <v>0</v>
      </c>
      <c r="I61" s="10">
        <f>F61+H61</f>
        <v>0</v>
      </c>
      <c r="J61" s="4"/>
      <c r="K61" s="4"/>
    </row>
    <row r="62" spans="1:11">
      <c r="A62" s="9" t="s">
        <v>114</v>
      </c>
      <c r="B62" s="9" t="s">
        <v>115</v>
      </c>
      <c r="C62" s="9" t="s">
        <v>20</v>
      </c>
      <c r="D62" s="10">
        <v>2</v>
      </c>
      <c r="E62" s="25"/>
      <c r="F62" s="10">
        <f>D62*E62</f>
        <v>0</v>
      </c>
      <c r="G62" s="25"/>
      <c r="H62" s="10">
        <f>D62*G62</f>
        <v>0</v>
      </c>
      <c r="I62" s="10">
        <f>F62+H62</f>
        <v>0</v>
      </c>
      <c r="J62" s="4"/>
      <c r="K62" s="4"/>
    </row>
    <row r="63" spans="1:11">
      <c r="A63" s="5" t="s">
        <v>1</v>
      </c>
      <c r="B63" s="5" t="s">
        <v>116</v>
      </c>
      <c r="C63" s="5" t="s">
        <v>1</v>
      </c>
      <c r="D63" s="6"/>
      <c r="E63" s="16"/>
      <c r="F63" s="6"/>
      <c r="G63" s="16"/>
      <c r="H63" s="6"/>
      <c r="I63" s="6"/>
      <c r="J63" s="4"/>
      <c r="K63" s="4"/>
    </row>
    <row r="64" spans="1:11">
      <c r="A64" s="9" t="s">
        <v>117</v>
      </c>
      <c r="B64" s="9" t="s">
        <v>118</v>
      </c>
      <c r="C64" s="9" t="s">
        <v>20</v>
      </c>
      <c r="D64" s="10">
        <v>1</v>
      </c>
      <c r="E64" s="25"/>
      <c r="F64" s="10">
        <f>D64*E64</f>
        <v>0</v>
      </c>
      <c r="G64" s="25"/>
      <c r="H64" s="10">
        <f>D64*G64</f>
        <v>0</v>
      </c>
      <c r="I64" s="10">
        <f>F64+H64</f>
        <v>0</v>
      </c>
      <c r="J64" s="4"/>
      <c r="K64" s="4"/>
    </row>
    <row r="65" spans="1:11">
      <c r="A65" s="5" t="s">
        <v>1</v>
      </c>
      <c r="B65" s="5" t="s">
        <v>119</v>
      </c>
      <c r="C65" s="5" t="s">
        <v>1</v>
      </c>
      <c r="D65" s="6"/>
      <c r="E65" s="16"/>
      <c r="F65" s="6"/>
      <c r="G65" s="16"/>
      <c r="H65" s="6"/>
      <c r="I65" s="6"/>
      <c r="J65" s="4"/>
      <c r="K65" s="4"/>
    </row>
    <row r="66" spans="1:11">
      <c r="A66" s="9" t="s">
        <v>120</v>
      </c>
      <c r="B66" s="9" t="s">
        <v>121</v>
      </c>
      <c r="C66" s="9" t="s">
        <v>122</v>
      </c>
      <c r="D66" s="10">
        <v>2</v>
      </c>
      <c r="E66" s="25"/>
      <c r="F66" s="10">
        <f>D66*E66</f>
        <v>0</v>
      </c>
      <c r="G66" s="25"/>
      <c r="H66" s="10">
        <f>D66*G66</f>
        <v>0</v>
      </c>
      <c r="I66" s="10">
        <f>F66+H66</f>
        <v>0</v>
      </c>
      <c r="J66" s="4"/>
      <c r="K66" s="4"/>
    </row>
    <row r="67" spans="1:11">
      <c r="A67" s="5" t="s">
        <v>1</v>
      </c>
      <c r="B67" s="5" t="s">
        <v>123</v>
      </c>
      <c r="C67" s="5" t="s">
        <v>1</v>
      </c>
      <c r="D67" s="6"/>
      <c r="E67" s="16"/>
      <c r="F67" s="6"/>
      <c r="G67" s="16"/>
      <c r="H67" s="6"/>
      <c r="I67" s="6"/>
      <c r="J67" s="4"/>
      <c r="K67" s="4"/>
    </row>
    <row r="68" spans="1:11">
      <c r="A68" s="9" t="s">
        <v>124</v>
      </c>
      <c r="B68" s="9" t="s">
        <v>125</v>
      </c>
      <c r="C68" s="9" t="s">
        <v>20</v>
      </c>
      <c r="D68" s="10">
        <v>6</v>
      </c>
      <c r="E68" s="25"/>
      <c r="F68" s="10">
        <f>D68*E68</f>
        <v>0</v>
      </c>
      <c r="G68" s="25"/>
      <c r="H68" s="10">
        <f>D68*G68</f>
        <v>0</v>
      </c>
      <c r="I68" s="10">
        <f>F68+H68</f>
        <v>0</v>
      </c>
      <c r="J68" s="4"/>
      <c r="K68" s="4"/>
    </row>
    <row r="69" spans="1:11">
      <c r="A69" s="9" t="s">
        <v>126</v>
      </c>
      <c r="B69" s="9" t="s">
        <v>127</v>
      </c>
      <c r="C69" s="9" t="s">
        <v>128</v>
      </c>
      <c r="D69" s="10">
        <v>50</v>
      </c>
      <c r="E69" s="25"/>
      <c r="F69" s="10">
        <f>D69*E69</f>
        <v>0</v>
      </c>
      <c r="G69" s="25"/>
      <c r="H69" s="10">
        <f>D69*G69</f>
        <v>0</v>
      </c>
      <c r="I69" s="10">
        <f>F69+H69</f>
        <v>0</v>
      </c>
      <c r="J69" s="4"/>
      <c r="K69" s="4"/>
    </row>
    <row r="70" spans="1:11">
      <c r="A70" s="5" t="s">
        <v>1</v>
      </c>
      <c r="B70" s="5" t="s">
        <v>129</v>
      </c>
      <c r="C70" s="5" t="s">
        <v>1</v>
      </c>
      <c r="D70" s="6"/>
      <c r="E70" s="16"/>
      <c r="F70" s="6"/>
      <c r="G70" s="16"/>
      <c r="H70" s="6"/>
      <c r="I70" s="6"/>
      <c r="J70" s="4"/>
      <c r="K70" s="4"/>
    </row>
    <row r="71" spans="1:11">
      <c r="A71" s="9" t="s">
        <v>130</v>
      </c>
      <c r="B71" s="9" t="s">
        <v>131</v>
      </c>
      <c r="C71" s="9" t="s">
        <v>20</v>
      </c>
      <c r="D71" s="10">
        <v>60</v>
      </c>
      <c r="E71" s="25"/>
      <c r="F71" s="10">
        <f>D71*E71</f>
        <v>0</v>
      </c>
      <c r="G71" s="25"/>
      <c r="H71" s="10">
        <f>D71*G71</f>
        <v>0</v>
      </c>
      <c r="I71" s="10">
        <f>F71+H71</f>
        <v>0</v>
      </c>
      <c r="J71" s="4"/>
      <c r="K71" s="4"/>
    </row>
    <row r="72" spans="1:11">
      <c r="A72" s="9" t="s">
        <v>132</v>
      </c>
      <c r="B72" s="9" t="s">
        <v>133</v>
      </c>
      <c r="C72" s="9" t="s">
        <v>20</v>
      </c>
      <c r="D72" s="10">
        <v>190</v>
      </c>
      <c r="E72" s="25"/>
      <c r="F72" s="10">
        <f>D72*E72</f>
        <v>0</v>
      </c>
      <c r="G72" s="25"/>
      <c r="H72" s="10">
        <f>D72*G72</f>
        <v>0</v>
      </c>
      <c r="I72" s="10">
        <f>F72+H72</f>
        <v>0</v>
      </c>
      <c r="J72" s="4"/>
      <c r="K72" s="4"/>
    </row>
    <row r="73" spans="1:11">
      <c r="A73" s="9" t="s">
        <v>134</v>
      </c>
      <c r="B73" s="9" t="s">
        <v>135</v>
      </c>
      <c r="C73" s="9" t="s">
        <v>20</v>
      </c>
      <c r="D73" s="10">
        <v>55</v>
      </c>
      <c r="E73" s="25"/>
      <c r="F73" s="10">
        <f>D73*E73</f>
        <v>0</v>
      </c>
      <c r="G73" s="25"/>
      <c r="H73" s="10">
        <f>D73*G73</f>
        <v>0</v>
      </c>
      <c r="I73" s="10">
        <f>F73+H73</f>
        <v>0</v>
      </c>
      <c r="J73" s="4"/>
      <c r="K73" s="4"/>
    </row>
    <row r="74" spans="1:11">
      <c r="A74" s="9" t="s">
        <v>136</v>
      </c>
      <c r="B74" s="9" t="s">
        <v>137</v>
      </c>
      <c r="C74" s="9" t="s">
        <v>20</v>
      </c>
      <c r="D74" s="10">
        <v>75</v>
      </c>
      <c r="E74" s="25"/>
      <c r="F74" s="10">
        <f>D74*E74</f>
        <v>0</v>
      </c>
      <c r="G74" s="25"/>
      <c r="H74" s="10">
        <f>D74*G74</f>
        <v>0</v>
      </c>
      <c r="I74" s="10">
        <f>F74+H74</f>
        <v>0</v>
      </c>
      <c r="J74" s="4"/>
      <c r="K74" s="4"/>
    </row>
    <row r="75" spans="1:11">
      <c r="A75" s="9" t="s">
        <v>138</v>
      </c>
      <c r="B75" s="9" t="s">
        <v>139</v>
      </c>
      <c r="C75" s="9" t="s">
        <v>20</v>
      </c>
      <c r="D75" s="10">
        <v>100</v>
      </c>
      <c r="E75" s="25"/>
      <c r="F75" s="10">
        <f>D75*E75</f>
        <v>0</v>
      </c>
      <c r="G75" s="25"/>
      <c r="H75" s="10">
        <f>D75*G75</f>
        <v>0</v>
      </c>
      <c r="I75" s="10">
        <f>F75+H75</f>
        <v>0</v>
      </c>
      <c r="J75" s="4"/>
      <c r="K75" s="4"/>
    </row>
    <row r="76" spans="1:11">
      <c r="A76" s="5" t="s">
        <v>1</v>
      </c>
      <c r="B76" s="5" t="s">
        <v>140</v>
      </c>
      <c r="C76" s="5" t="s">
        <v>1</v>
      </c>
      <c r="D76" s="6"/>
      <c r="E76" s="16"/>
      <c r="F76" s="6"/>
      <c r="G76" s="16"/>
      <c r="H76" s="6"/>
      <c r="I76" s="6"/>
      <c r="J76" s="4"/>
      <c r="K76" s="4"/>
    </row>
    <row r="77" spans="1:11">
      <c r="A77" s="9" t="s">
        <v>141</v>
      </c>
      <c r="B77" s="9" t="s">
        <v>142</v>
      </c>
      <c r="C77" s="9" t="s">
        <v>20</v>
      </c>
      <c r="D77" s="10">
        <v>1</v>
      </c>
      <c r="E77" s="25"/>
      <c r="F77" s="10">
        <f>D77*E77</f>
        <v>0</v>
      </c>
      <c r="G77" s="25"/>
      <c r="H77" s="10">
        <f>D77*G77</f>
        <v>0</v>
      </c>
      <c r="I77" s="10">
        <f>F77+H77</f>
        <v>0</v>
      </c>
      <c r="J77" s="4"/>
      <c r="K77" s="4"/>
    </row>
    <row r="78" spans="1:11">
      <c r="A78" s="5" t="s">
        <v>1</v>
      </c>
      <c r="B78" s="5" t="s">
        <v>143</v>
      </c>
      <c r="C78" s="5" t="s">
        <v>1</v>
      </c>
      <c r="D78" s="6"/>
      <c r="E78" s="16"/>
      <c r="F78" s="6"/>
      <c r="G78" s="16"/>
      <c r="H78" s="6"/>
      <c r="I78" s="6"/>
      <c r="J78" s="4"/>
      <c r="K78" s="4"/>
    </row>
    <row r="79" spans="1:11">
      <c r="A79" s="9" t="s">
        <v>144</v>
      </c>
      <c r="B79" s="9" t="s">
        <v>145</v>
      </c>
      <c r="C79" s="9" t="s">
        <v>146</v>
      </c>
      <c r="D79" s="10">
        <v>56</v>
      </c>
      <c r="E79" s="25"/>
      <c r="F79" s="10">
        <f>D79*E79</f>
        <v>0</v>
      </c>
      <c r="G79" s="25"/>
      <c r="H79" s="10">
        <f>D79*G79</f>
        <v>0</v>
      </c>
      <c r="I79" s="10">
        <f>F79+H79</f>
        <v>0</v>
      </c>
      <c r="J79" s="4"/>
      <c r="K79" s="4"/>
    </row>
    <row r="80" spans="1:11">
      <c r="A80" s="9" t="s">
        <v>147</v>
      </c>
      <c r="B80" s="9" t="s">
        <v>148</v>
      </c>
      <c r="C80" s="9" t="s">
        <v>146</v>
      </c>
      <c r="D80" s="10">
        <v>10</v>
      </c>
      <c r="E80" s="25"/>
      <c r="F80" s="10">
        <f>D80*E80</f>
        <v>0</v>
      </c>
      <c r="G80" s="25"/>
      <c r="H80" s="10">
        <f>D80*G80</f>
        <v>0</v>
      </c>
      <c r="I80" s="10">
        <f>F80+H80</f>
        <v>0</v>
      </c>
      <c r="J80" s="4"/>
      <c r="K80" s="4"/>
    </row>
    <row r="81" spans="1:11">
      <c r="A81" s="11" t="s">
        <v>1</v>
      </c>
      <c r="B81" s="11" t="s">
        <v>149</v>
      </c>
      <c r="C81" s="11" t="s">
        <v>1</v>
      </c>
      <c r="D81" s="12"/>
      <c r="E81" s="19"/>
      <c r="F81" s="12"/>
      <c r="G81" s="19"/>
      <c r="H81" s="12"/>
      <c r="I81" s="12"/>
      <c r="J81" s="4"/>
      <c r="K81" s="4"/>
    </row>
    <row r="82" spans="1:11">
      <c r="A82" s="9" t="s">
        <v>150</v>
      </c>
      <c r="B82" s="9" t="s">
        <v>151</v>
      </c>
      <c r="C82" s="9" t="s">
        <v>122</v>
      </c>
      <c r="D82" s="10">
        <v>6</v>
      </c>
      <c r="E82" s="25"/>
      <c r="F82" s="10">
        <f>D82*E82</f>
        <v>0</v>
      </c>
      <c r="G82" s="25"/>
      <c r="H82" s="10">
        <f>D82*G82</f>
        <v>0</v>
      </c>
      <c r="I82" s="10">
        <f>F82+H82</f>
        <v>0</v>
      </c>
      <c r="J82" s="4"/>
      <c r="K82" s="4"/>
    </row>
    <row r="83" spans="1:11">
      <c r="A83" s="9" t="s">
        <v>152</v>
      </c>
      <c r="B83" s="9" t="s">
        <v>153</v>
      </c>
      <c r="C83" s="9" t="s">
        <v>122</v>
      </c>
      <c r="D83" s="10">
        <v>17</v>
      </c>
      <c r="E83" s="25"/>
      <c r="F83" s="10">
        <f>D83*E83</f>
        <v>0</v>
      </c>
      <c r="G83" s="25"/>
      <c r="H83" s="10">
        <f>D83*G83</f>
        <v>0</v>
      </c>
      <c r="I83" s="10">
        <f>F83+H83</f>
        <v>0</v>
      </c>
      <c r="J83" s="4"/>
      <c r="K83" s="4"/>
    </row>
    <row r="84" spans="1:11">
      <c r="A84" s="9" t="s">
        <v>154</v>
      </c>
      <c r="B84" s="9" t="s">
        <v>155</v>
      </c>
      <c r="C84" s="9" t="s">
        <v>122</v>
      </c>
      <c r="D84" s="10">
        <v>6</v>
      </c>
      <c r="E84" s="25"/>
      <c r="F84" s="10">
        <f>D84*E84</f>
        <v>0</v>
      </c>
      <c r="G84" s="25"/>
      <c r="H84" s="10">
        <f>D84*G84</f>
        <v>0</v>
      </c>
      <c r="I84" s="10">
        <f>F84+H84</f>
        <v>0</v>
      </c>
      <c r="J84" s="4"/>
      <c r="K84" s="4"/>
    </row>
    <row r="85" spans="1:11">
      <c r="A85" s="9" t="s">
        <v>156</v>
      </c>
      <c r="B85" s="9" t="s">
        <v>157</v>
      </c>
      <c r="C85" s="9" t="s">
        <v>122</v>
      </c>
      <c r="D85" s="10">
        <v>30</v>
      </c>
      <c r="E85" s="25"/>
      <c r="F85" s="10">
        <f>D85*E85</f>
        <v>0</v>
      </c>
      <c r="G85" s="25"/>
      <c r="H85" s="10">
        <f>D85*G85</f>
        <v>0</v>
      </c>
      <c r="I85" s="10">
        <f>F85+H85</f>
        <v>0</v>
      </c>
      <c r="J85" s="4"/>
      <c r="K85" s="4"/>
    </row>
    <row r="86" spans="1:11">
      <c r="A86" s="9" t="s">
        <v>158</v>
      </c>
      <c r="B86" s="9" t="s">
        <v>159</v>
      </c>
      <c r="C86" s="9" t="s">
        <v>122</v>
      </c>
      <c r="D86" s="10">
        <v>20</v>
      </c>
      <c r="E86" s="25"/>
      <c r="F86" s="10">
        <f>D86*E86</f>
        <v>0</v>
      </c>
      <c r="G86" s="25"/>
      <c r="H86" s="10">
        <f>D86*G86</f>
        <v>0</v>
      </c>
      <c r="I86" s="10">
        <f>F86+H86</f>
        <v>0</v>
      </c>
      <c r="J86" s="4"/>
      <c r="K86" s="4"/>
    </row>
    <row r="87" spans="1:11">
      <c r="A87" s="5" t="s">
        <v>1</v>
      </c>
      <c r="B87" s="5" t="s">
        <v>160</v>
      </c>
      <c r="C87" s="5" t="s">
        <v>1</v>
      </c>
      <c r="D87" s="6"/>
      <c r="E87" s="16"/>
      <c r="F87" s="6"/>
      <c r="G87" s="16"/>
      <c r="H87" s="6"/>
      <c r="I87" s="6"/>
      <c r="J87" s="4"/>
      <c r="K87" s="4"/>
    </row>
    <row r="88" spans="1:11">
      <c r="A88" s="9" t="s">
        <v>161</v>
      </c>
      <c r="B88" s="9" t="s">
        <v>162</v>
      </c>
      <c r="C88" s="9" t="s">
        <v>122</v>
      </c>
      <c r="D88" s="10">
        <v>2</v>
      </c>
      <c r="E88" s="25"/>
      <c r="F88" s="10">
        <f>D88*E88</f>
        <v>0</v>
      </c>
      <c r="G88" s="25"/>
      <c r="H88" s="10">
        <f>D88*G88</f>
        <v>0</v>
      </c>
      <c r="I88" s="10">
        <f>F88+H88</f>
        <v>0</v>
      </c>
      <c r="J88" s="4"/>
      <c r="K88" s="4"/>
    </row>
    <row r="89" spans="1:11">
      <c r="A89" s="9" t="s">
        <v>163</v>
      </c>
      <c r="B89" s="9" t="s">
        <v>164</v>
      </c>
      <c r="C89" s="9" t="s">
        <v>122</v>
      </c>
      <c r="D89" s="10">
        <v>8</v>
      </c>
      <c r="E89" s="25"/>
      <c r="F89" s="10">
        <f>D89*E89</f>
        <v>0</v>
      </c>
      <c r="G89" s="25"/>
      <c r="H89" s="10">
        <f>D89*G89</f>
        <v>0</v>
      </c>
      <c r="I89" s="10">
        <f>F89+H89</f>
        <v>0</v>
      </c>
      <c r="J89" s="4"/>
      <c r="K89" s="4"/>
    </row>
    <row r="90" spans="1:11">
      <c r="A90" s="9" t="s">
        <v>167</v>
      </c>
      <c r="B90" s="9" t="s">
        <v>395</v>
      </c>
      <c r="C90" s="9" t="s">
        <v>393</v>
      </c>
      <c r="D90" s="10">
        <v>1</v>
      </c>
      <c r="E90" s="25"/>
      <c r="F90" s="10">
        <f>D90*E90</f>
        <v>0</v>
      </c>
      <c r="G90" s="25"/>
      <c r="H90" s="10">
        <f>D90*G90</f>
        <v>0</v>
      </c>
      <c r="I90" s="10">
        <f>F90+H90</f>
        <v>0</v>
      </c>
      <c r="J90" s="4"/>
      <c r="K90" s="4"/>
    </row>
    <row r="91" spans="1:11">
      <c r="A91" s="5" t="s">
        <v>1</v>
      </c>
      <c r="B91" s="5" t="s">
        <v>165</v>
      </c>
      <c r="C91" s="5" t="s">
        <v>1</v>
      </c>
      <c r="D91" s="6"/>
      <c r="E91" s="16"/>
      <c r="F91" s="6"/>
      <c r="G91" s="16"/>
      <c r="H91" s="6"/>
      <c r="I91" s="6"/>
      <c r="J91" s="4"/>
      <c r="K91" s="4"/>
    </row>
    <row r="92" spans="1:11">
      <c r="A92" s="9" t="s">
        <v>172</v>
      </c>
      <c r="B92" s="9" t="s">
        <v>166</v>
      </c>
      <c r="C92" s="9" t="s">
        <v>393</v>
      </c>
      <c r="D92" s="10">
        <v>1</v>
      </c>
      <c r="E92" s="25"/>
      <c r="F92" s="10">
        <f>D92*E92</f>
        <v>0</v>
      </c>
      <c r="G92" s="25"/>
      <c r="H92" s="10">
        <f>D92*G92</f>
        <v>0</v>
      </c>
      <c r="I92" s="10">
        <f>F92+H92</f>
        <v>0</v>
      </c>
      <c r="J92" s="4"/>
      <c r="K92" s="4"/>
    </row>
    <row r="93" spans="1:11">
      <c r="A93" s="9" t="s">
        <v>1</v>
      </c>
      <c r="B93" s="9" t="s">
        <v>1</v>
      </c>
      <c r="C93" s="9" t="s">
        <v>1</v>
      </c>
      <c r="D93" s="10"/>
      <c r="E93" s="18"/>
      <c r="F93" s="10"/>
      <c r="G93" s="18"/>
      <c r="H93" s="10"/>
      <c r="I93" s="10"/>
      <c r="J93" s="4"/>
      <c r="K93" s="4"/>
    </row>
    <row r="94" spans="1:11">
      <c r="A94" s="9" t="s">
        <v>175</v>
      </c>
      <c r="B94" s="9" t="s">
        <v>168</v>
      </c>
      <c r="C94" s="9" t="s">
        <v>393</v>
      </c>
      <c r="D94" s="10">
        <v>1</v>
      </c>
      <c r="E94" s="25"/>
      <c r="F94" s="10">
        <f>D94*E94</f>
        <v>0</v>
      </c>
      <c r="G94" s="25"/>
      <c r="H94" s="10">
        <f>D94*G94</f>
        <v>0</v>
      </c>
      <c r="I94" s="10">
        <f>F94+H94</f>
        <v>0</v>
      </c>
      <c r="J94" s="4"/>
      <c r="K94" s="4"/>
    </row>
    <row r="95" spans="1:11">
      <c r="A95" s="7" t="s">
        <v>1</v>
      </c>
      <c r="B95" s="7" t="s">
        <v>169</v>
      </c>
      <c r="C95" s="7" t="s">
        <v>1</v>
      </c>
      <c r="D95" s="8"/>
      <c r="E95" s="17"/>
      <c r="F95" s="8">
        <f>SUM(F11:F94)</f>
        <v>0</v>
      </c>
      <c r="G95" s="17"/>
      <c r="H95" s="8">
        <f>SUM(H11:H94)</f>
        <v>0</v>
      </c>
      <c r="I95" s="8">
        <f>SUM(I11:I94)</f>
        <v>0</v>
      </c>
      <c r="J95" s="4"/>
      <c r="K95" s="4"/>
    </row>
    <row r="96" spans="1:11">
      <c r="A96" s="7" t="s">
        <v>1</v>
      </c>
      <c r="B96" s="7" t="s">
        <v>170</v>
      </c>
      <c r="C96" s="7" t="s">
        <v>1</v>
      </c>
      <c r="D96" s="8"/>
      <c r="E96" s="17"/>
      <c r="F96" s="8"/>
      <c r="G96" s="17"/>
      <c r="H96" s="8"/>
      <c r="I96" s="8"/>
      <c r="J96" s="4"/>
      <c r="K96" s="4"/>
    </row>
    <row r="97" spans="1:11">
      <c r="A97" s="5" t="s">
        <v>1</v>
      </c>
      <c r="B97" s="5" t="s">
        <v>171</v>
      </c>
      <c r="C97" s="5" t="s">
        <v>1</v>
      </c>
      <c r="D97" s="6"/>
      <c r="E97" s="16"/>
      <c r="F97" s="6"/>
      <c r="G97" s="16"/>
      <c r="H97" s="6"/>
      <c r="I97" s="6"/>
      <c r="J97" s="4"/>
      <c r="K97" s="4"/>
    </row>
    <row r="98" spans="1:11">
      <c r="A98" s="9" t="s">
        <v>178</v>
      </c>
      <c r="B98" s="9" t="s">
        <v>173</v>
      </c>
      <c r="C98" s="9" t="s">
        <v>122</v>
      </c>
      <c r="D98" s="10">
        <v>12</v>
      </c>
      <c r="E98" s="25"/>
      <c r="F98" s="10">
        <f>D98*E98</f>
        <v>0</v>
      </c>
      <c r="G98" s="25"/>
      <c r="H98" s="10">
        <f>D98*G98</f>
        <v>0</v>
      </c>
      <c r="I98" s="10">
        <f>F98+H98</f>
        <v>0</v>
      </c>
      <c r="J98" s="4"/>
      <c r="K98" s="4"/>
    </row>
    <row r="99" spans="1:11">
      <c r="A99" s="5" t="s">
        <v>1</v>
      </c>
      <c r="B99" s="5" t="s">
        <v>174</v>
      </c>
      <c r="C99" s="5" t="s">
        <v>1</v>
      </c>
      <c r="D99" s="6"/>
      <c r="E99" s="16"/>
      <c r="F99" s="6"/>
      <c r="G99" s="16"/>
      <c r="H99" s="6"/>
      <c r="I99" s="6"/>
      <c r="J99" s="4"/>
      <c r="K99" s="4"/>
    </row>
    <row r="100" spans="1:11">
      <c r="A100" s="9" t="s">
        <v>181</v>
      </c>
      <c r="B100" s="9" t="s">
        <v>176</v>
      </c>
      <c r="C100" s="9" t="s">
        <v>74</v>
      </c>
      <c r="D100" s="10">
        <v>80</v>
      </c>
      <c r="E100" s="25"/>
      <c r="F100" s="10">
        <f>D100*E100</f>
        <v>0</v>
      </c>
      <c r="G100" s="25"/>
      <c r="H100" s="10">
        <f>D100*G100</f>
        <v>0</v>
      </c>
      <c r="I100" s="10">
        <f>F100+H100</f>
        <v>0</v>
      </c>
      <c r="J100" s="4"/>
      <c r="K100" s="4"/>
    </row>
    <row r="101" spans="1:11">
      <c r="A101" s="5" t="s">
        <v>1</v>
      </c>
      <c r="B101" s="5" t="s">
        <v>177</v>
      </c>
      <c r="C101" s="5" t="s">
        <v>1</v>
      </c>
      <c r="D101" s="6"/>
      <c r="E101" s="16"/>
      <c r="F101" s="6"/>
      <c r="G101" s="16"/>
      <c r="H101" s="6"/>
      <c r="I101" s="6"/>
      <c r="J101" s="4"/>
      <c r="K101" s="4"/>
    </row>
    <row r="102" spans="1:11">
      <c r="A102" s="9" t="s">
        <v>184</v>
      </c>
      <c r="B102" s="9" t="s">
        <v>179</v>
      </c>
      <c r="C102" s="9" t="s">
        <v>74</v>
      </c>
      <c r="D102" s="10">
        <v>14</v>
      </c>
      <c r="E102" s="25"/>
      <c r="F102" s="10">
        <f>D102*E102</f>
        <v>0</v>
      </c>
      <c r="G102" s="25"/>
      <c r="H102" s="10">
        <f>D102*G102</f>
        <v>0</v>
      </c>
      <c r="I102" s="10">
        <f>F102+H102</f>
        <v>0</v>
      </c>
      <c r="J102" s="4"/>
      <c r="K102" s="4"/>
    </row>
    <row r="103" spans="1:11">
      <c r="A103" s="5" t="s">
        <v>1</v>
      </c>
      <c r="B103" s="5" t="s">
        <v>180</v>
      </c>
      <c r="C103" s="5" t="s">
        <v>1</v>
      </c>
      <c r="D103" s="6"/>
      <c r="E103" s="16"/>
      <c r="F103" s="6"/>
      <c r="G103" s="16"/>
      <c r="H103" s="6"/>
      <c r="I103" s="6"/>
      <c r="J103" s="4"/>
      <c r="K103" s="4"/>
    </row>
    <row r="104" spans="1:11">
      <c r="A104" s="9" t="s">
        <v>187</v>
      </c>
      <c r="B104" s="9" t="s">
        <v>182</v>
      </c>
      <c r="C104" s="9" t="s">
        <v>20</v>
      </c>
      <c r="D104" s="10">
        <v>32</v>
      </c>
      <c r="E104" s="25"/>
      <c r="F104" s="10">
        <f>D104*E104</f>
        <v>0</v>
      </c>
      <c r="G104" s="25"/>
      <c r="H104" s="10">
        <f>D104*G104</f>
        <v>0</v>
      </c>
      <c r="I104" s="10">
        <f>F104+H104</f>
        <v>0</v>
      </c>
      <c r="J104" s="4"/>
      <c r="K104" s="4"/>
    </row>
    <row r="105" spans="1:11">
      <c r="A105" s="5" t="s">
        <v>1</v>
      </c>
      <c r="B105" s="5" t="s">
        <v>183</v>
      </c>
      <c r="C105" s="5" t="s">
        <v>1</v>
      </c>
      <c r="D105" s="6"/>
      <c r="E105" s="16"/>
      <c r="F105" s="6"/>
      <c r="G105" s="16"/>
      <c r="H105" s="6"/>
      <c r="I105" s="6"/>
      <c r="J105" s="4"/>
      <c r="K105" s="4"/>
    </row>
    <row r="106" spans="1:11">
      <c r="A106" s="9" t="s">
        <v>189</v>
      </c>
      <c r="B106" s="9" t="s">
        <v>185</v>
      </c>
      <c r="C106" s="9" t="s">
        <v>20</v>
      </c>
      <c r="D106" s="10">
        <v>15</v>
      </c>
      <c r="E106" s="25"/>
      <c r="F106" s="10">
        <f>D106*E106</f>
        <v>0</v>
      </c>
      <c r="G106" s="25"/>
      <c r="H106" s="10">
        <f>D106*G106</f>
        <v>0</v>
      </c>
      <c r="I106" s="10">
        <f>F106+H106</f>
        <v>0</v>
      </c>
      <c r="J106" s="4"/>
      <c r="K106" s="4"/>
    </row>
    <row r="107" spans="1:11">
      <c r="A107" s="5" t="s">
        <v>1</v>
      </c>
      <c r="B107" s="5" t="s">
        <v>186</v>
      </c>
      <c r="C107" s="5" t="s">
        <v>1</v>
      </c>
      <c r="D107" s="6"/>
      <c r="E107" s="16"/>
      <c r="F107" s="6"/>
      <c r="G107" s="16"/>
      <c r="H107" s="6"/>
      <c r="I107" s="6"/>
      <c r="J107" s="4"/>
      <c r="K107" s="4"/>
    </row>
    <row r="108" spans="1:11">
      <c r="A108" s="9" t="s">
        <v>192</v>
      </c>
      <c r="B108" s="9" t="s">
        <v>188</v>
      </c>
      <c r="C108" s="9" t="s">
        <v>128</v>
      </c>
      <c r="D108" s="10">
        <v>125</v>
      </c>
      <c r="E108" s="25"/>
      <c r="F108" s="10">
        <f>D108*E108</f>
        <v>0</v>
      </c>
      <c r="G108" s="25"/>
      <c r="H108" s="10">
        <f>D108*G108</f>
        <v>0</v>
      </c>
      <c r="I108" s="10">
        <f>F108+H108</f>
        <v>0</v>
      </c>
      <c r="J108" s="4"/>
      <c r="K108" s="4"/>
    </row>
    <row r="109" spans="1:11">
      <c r="A109" s="9" t="s">
        <v>195</v>
      </c>
      <c r="B109" s="9" t="s">
        <v>190</v>
      </c>
      <c r="C109" s="9" t="s">
        <v>146</v>
      </c>
      <c r="D109" s="10">
        <v>3</v>
      </c>
      <c r="E109" s="25"/>
      <c r="F109" s="10">
        <f>D109*E109</f>
        <v>0</v>
      </c>
      <c r="G109" s="25"/>
      <c r="H109" s="10">
        <f>D109*G109</f>
        <v>0</v>
      </c>
      <c r="I109" s="10">
        <f>F109+H109</f>
        <v>0</v>
      </c>
      <c r="J109" s="4"/>
      <c r="K109" s="4"/>
    </row>
    <row r="110" spans="1:11">
      <c r="A110" s="5" t="s">
        <v>1</v>
      </c>
      <c r="B110" s="5" t="s">
        <v>191</v>
      </c>
      <c r="C110" s="5" t="s">
        <v>1</v>
      </c>
      <c r="D110" s="6"/>
      <c r="E110" s="16"/>
      <c r="F110" s="6"/>
      <c r="G110" s="16"/>
      <c r="H110" s="6"/>
      <c r="I110" s="6"/>
      <c r="J110" s="4"/>
      <c r="K110" s="4"/>
    </row>
    <row r="111" spans="1:11">
      <c r="A111" s="9" t="s">
        <v>391</v>
      </c>
      <c r="B111" s="9" t="s">
        <v>193</v>
      </c>
      <c r="C111" s="9" t="s">
        <v>20</v>
      </c>
      <c r="D111" s="10">
        <v>3</v>
      </c>
      <c r="E111" s="25"/>
      <c r="F111" s="10">
        <f>D111*E111</f>
        <v>0</v>
      </c>
      <c r="G111" s="25"/>
      <c r="H111" s="10">
        <f>D111*G111</f>
        <v>0</v>
      </c>
      <c r="I111" s="10">
        <f>F111+H111</f>
        <v>0</v>
      </c>
      <c r="J111" s="4"/>
      <c r="K111" s="4"/>
    </row>
    <row r="112" spans="1:11">
      <c r="A112" s="5" t="s">
        <v>1</v>
      </c>
      <c r="B112" s="5" t="s">
        <v>194</v>
      </c>
      <c r="C112" s="5" t="s">
        <v>1</v>
      </c>
      <c r="D112" s="6"/>
      <c r="E112" s="16"/>
      <c r="F112" s="6"/>
      <c r="G112" s="16"/>
      <c r="H112" s="6"/>
      <c r="I112" s="6"/>
      <c r="J112" s="4"/>
      <c r="K112" s="4"/>
    </row>
    <row r="113" spans="1:14">
      <c r="A113" s="9" t="s">
        <v>392</v>
      </c>
      <c r="B113" s="9" t="s">
        <v>196</v>
      </c>
      <c r="C113" s="9" t="s">
        <v>197</v>
      </c>
      <c r="D113" s="10">
        <v>1</v>
      </c>
      <c r="E113" s="25"/>
      <c r="F113" s="10">
        <f>D113*E113</f>
        <v>0</v>
      </c>
      <c r="G113" s="25"/>
      <c r="H113" s="10">
        <f>D113*G113</f>
        <v>0</v>
      </c>
      <c r="I113" s="10">
        <f>F113+H113</f>
        <v>0</v>
      </c>
      <c r="J113" s="4"/>
      <c r="K113" s="4"/>
    </row>
    <row r="114" spans="1:14">
      <c r="A114" s="7" t="s">
        <v>1</v>
      </c>
      <c r="B114" s="7" t="s">
        <v>198</v>
      </c>
      <c r="C114" s="7" t="s">
        <v>1</v>
      </c>
      <c r="D114" s="8"/>
      <c r="E114" s="17"/>
      <c r="F114" s="8">
        <f>SUM(F97:F113)</f>
        <v>0</v>
      </c>
      <c r="G114" s="17"/>
      <c r="H114" s="8">
        <f>SUM(H97:H113)</f>
        <v>0</v>
      </c>
      <c r="I114" s="8">
        <f>SUM(I97:I113)</f>
        <v>0</v>
      </c>
      <c r="J114" s="4"/>
      <c r="K114" s="4"/>
      <c r="N114" s="14"/>
    </row>
    <row r="115" spans="1:14">
      <c r="A115" s="5" t="s">
        <v>394</v>
      </c>
      <c r="B115" s="5" t="s">
        <v>390</v>
      </c>
      <c r="C115" s="5"/>
      <c r="D115" s="5"/>
      <c r="E115" s="5"/>
      <c r="F115" s="5"/>
      <c r="G115" s="5"/>
      <c r="H115" s="5"/>
      <c r="I115" s="5"/>
    </row>
    <row r="116" spans="1:14">
      <c r="A116" s="9"/>
      <c r="B116" s="9" t="s">
        <v>396</v>
      </c>
      <c r="C116" s="9" t="s">
        <v>393</v>
      </c>
      <c r="D116" s="10">
        <v>1</v>
      </c>
      <c r="E116" s="39"/>
      <c r="F116" s="10">
        <f>D116*E116</f>
        <v>0</v>
      </c>
      <c r="G116" s="25"/>
      <c r="H116" s="10">
        <f>D116*G116</f>
        <v>0</v>
      </c>
      <c r="I116" s="10">
        <f>F116+H116</f>
        <v>0</v>
      </c>
    </row>
    <row r="117" spans="1:14">
      <c r="A117" s="7"/>
      <c r="B117" s="7" t="s">
        <v>397</v>
      </c>
      <c r="C117" s="7" t="s">
        <v>1</v>
      </c>
      <c r="D117" s="8"/>
      <c r="E117" s="17"/>
      <c r="F117" s="8">
        <f>SUM(F8,F12:F26,F28:F30,F32:F34,F36:F37,F39:F45,F47:F51,F53:F55,F57,F59,F61:F62,F64,F66,F68:F69,F71:F75,F77,F79:F80,F82:F85,F86,F88:F90,F92,F94,F98,F100,F102,F104,F106,F108,F109,F111,F113,F116)</f>
        <v>0</v>
      </c>
      <c r="G117" s="17"/>
      <c r="H117" s="8">
        <f>SUM(H8,H12:H26,H28:H30,H32:H34,H36:H37,H39:H45,H47:H51,H53:H55,H57,H59,H61:H62,H64,H66,H68:H69,H71:H75,H77,H79:H80,H82:H86,H88:H90,H92,H94,H98,H100,H102,H104,H106,H108:H109,H111,H113,H116)</f>
        <v>0</v>
      </c>
      <c r="I117" s="8">
        <f>SUM(I8,I12:I26,I28:I30,I32:I34,I36:I37,I39:I45,I47:I51,I53:I55,I57,I59,I61:I62,I64,I66,I68:I69,I71:I75,I77,I79:I80,I82:I86,I88:I90,I92,I94,I98,I100,I102,I104,I106,I108:I109,I111,I113,I116)</f>
        <v>0</v>
      </c>
    </row>
  </sheetData>
  <sheetProtection formatCells="0" formatColumns="0" formatRows="0"/>
  <pageMargins left="0.59" right="0.34" top="0.43" bottom="0.44" header="0.31496062992125984" footer="0.21"/>
  <pageSetup paperSize="9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3"/>
  <sheetViews>
    <sheetView tabSelected="1" zoomScaleNormal="100" workbookViewId="0">
      <selection activeCell="N266" sqref="N266"/>
    </sheetView>
  </sheetViews>
  <sheetFormatPr defaultRowHeight="15"/>
  <cols>
    <col min="14" max="14" width="51.5703125" customWidth="1"/>
  </cols>
  <sheetData>
    <row r="1" spans="1:14" ht="23.25">
      <c r="A1" s="26" t="s">
        <v>207</v>
      </c>
    </row>
    <row r="2" spans="1:14" ht="23.25">
      <c r="A2" s="26" t="s">
        <v>208</v>
      </c>
    </row>
    <row r="4" spans="1:14" ht="57" customHeight="1">
      <c r="A4" s="45" t="s">
        <v>209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N4" s="27" t="s">
        <v>210</v>
      </c>
    </row>
    <row r="6" spans="1:14" ht="15.75">
      <c r="A6" s="28" t="s">
        <v>211</v>
      </c>
      <c r="N6" s="38"/>
    </row>
    <row r="8" spans="1:14">
      <c r="A8" s="29" t="s">
        <v>212</v>
      </c>
    </row>
    <row r="9" spans="1:14">
      <c r="A9" s="29" t="s">
        <v>213</v>
      </c>
    </row>
    <row r="10" spans="1:14">
      <c r="A10" s="29" t="s">
        <v>214</v>
      </c>
    </row>
    <row r="11" spans="1:14">
      <c r="A11" s="29" t="s">
        <v>215</v>
      </c>
    </row>
    <row r="12" spans="1:14">
      <c r="A12" s="29" t="s">
        <v>216</v>
      </c>
    </row>
    <row r="13" spans="1:14">
      <c r="A13" s="29" t="s">
        <v>217</v>
      </c>
    </row>
    <row r="14" spans="1:14">
      <c r="A14" s="29" t="s">
        <v>218</v>
      </c>
    </row>
    <row r="15" spans="1:14">
      <c r="A15" s="29" t="s">
        <v>219</v>
      </c>
    </row>
    <row r="16" spans="1:14">
      <c r="A16" s="29" t="s">
        <v>220</v>
      </c>
    </row>
    <row r="17" spans="1:14">
      <c r="A17" s="29" t="s">
        <v>221</v>
      </c>
    </row>
    <row r="18" spans="1:14">
      <c r="A18" s="29" t="s">
        <v>222</v>
      </c>
    </row>
    <row r="19" spans="1:14">
      <c r="A19" s="29" t="s">
        <v>223</v>
      </c>
    </row>
    <row r="20" spans="1:14">
      <c r="A20" s="29" t="s">
        <v>224</v>
      </c>
    </row>
    <row r="21" spans="1:14">
      <c r="A21" s="29" t="s">
        <v>225</v>
      </c>
    </row>
    <row r="22" spans="1:14">
      <c r="A22" s="29" t="s">
        <v>226</v>
      </c>
    </row>
    <row r="23" spans="1:14">
      <c r="A23" s="30" t="s">
        <v>227</v>
      </c>
    </row>
    <row r="24" spans="1:14">
      <c r="A24" s="29" t="s">
        <v>228</v>
      </c>
    </row>
    <row r="25" spans="1:14">
      <c r="A25" s="29"/>
    </row>
    <row r="26" spans="1:14">
      <c r="A26" s="29" t="s">
        <v>229</v>
      </c>
    </row>
    <row r="27" spans="1:14">
      <c r="A27" s="29"/>
    </row>
    <row r="28" spans="1:14" ht="15.75">
      <c r="A28" s="28" t="s">
        <v>230</v>
      </c>
      <c r="N28" s="38"/>
    </row>
    <row r="30" spans="1:14">
      <c r="A30" s="29" t="s">
        <v>231</v>
      </c>
    </row>
    <row r="31" spans="1:14">
      <c r="A31" s="29" t="s">
        <v>232</v>
      </c>
    </row>
    <row r="32" spans="1:14">
      <c r="A32" s="29" t="s">
        <v>233</v>
      </c>
    </row>
    <row r="33" spans="1:13">
      <c r="A33" s="29" t="s">
        <v>215</v>
      </c>
    </row>
    <row r="34" spans="1:13">
      <c r="A34" s="29" t="s">
        <v>234</v>
      </c>
    </row>
    <row r="35" spans="1:13">
      <c r="A35" s="29" t="s">
        <v>235</v>
      </c>
    </row>
    <row r="36" spans="1:13" ht="45.75" customHeight="1">
      <c r="A36" s="42" t="s">
        <v>236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>
      <c r="A37" s="29" t="s">
        <v>219</v>
      </c>
    </row>
    <row r="38" spans="1:13">
      <c r="A38" s="29" t="s">
        <v>237</v>
      </c>
    </row>
    <row r="39" spans="1:13">
      <c r="A39" s="29" t="s">
        <v>238</v>
      </c>
    </row>
    <row r="40" spans="1:13">
      <c r="A40" s="29" t="s">
        <v>223</v>
      </c>
    </row>
    <row r="41" spans="1:13">
      <c r="A41" s="29" t="s">
        <v>221</v>
      </c>
    </row>
    <row r="42" spans="1:13">
      <c r="A42" s="29" t="s">
        <v>224</v>
      </c>
    </row>
    <row r="43" spans="1:13">
      <c r="A43" s="29" t="s">
        <v>239</v>
      </c>
    </row>
    <row r="44" spans="1:13">
      <c r="A44" s="29" t="s">
        <v>226</v>
      </c>
    </row>
    <row r="45" spans="1:13">
      <c r="A45" s="30" t="s">
        <v>240</v>
      </c>
    </row>
    <row r="46" spans="1:13">
      <c r="A46" s="29" t="s">
        <v>241</v>
      </c>
    </row>
    <row r="47" spans="1:13">
      <c r="A47" s="29"/>
    </row>
    <row r="48" spans="1:13">
      <c r="A48" s="29" t="s">
        <v>229</v>
      </c>
    </row>
    <row r="49" spans="1:14">
      <c r="A49" s="29"/>
    </row>
    <row r="50" spans="1:14" ht="15.75">
      <c r="A50" s="28" t="s">
        <v>242</v>
      </c>
      <c r="N50" s="38"/>
    </row>
    <row r="51" spans="1:14">
      <c r="A51" s="29"/>
    </row>
    <row r="52" spans="1:14">
      <c r="A52" s="29" t="s">
        <v>243</v>
      </c>
    </row>
    <row r="53" spans="1:14">
      <c r="A53" s="29"/>
    </row>
    <row r="54" spans="1:14" ht="48.75" customHeight="1">
      <c r="A54" s="42" t="s">
        <v>244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6" spans="1:14" ht="15.75">
      <c r="A56" s="28" t="s">
        <v>245</v>
      </c>
    </row>
    <row r="57" spans="1:14">
      <c r="A57" s="29"/>
    </row>
    <row r="58" spans="1:14">
      <c r="A58" s="29" t="s">
        <v>243</v>
      </c>
    </row>
    <row r="59" spans="1:14">
      <c r="A59" s="29"/>
      <c r="N59" s="38"/>
    </row>
    <row r="60" spans="1:14" ht="44.25" customHeight="1">
      <c r="A60" s="42" t="s">
        <v>246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2" spans="1:14">
      <c r="A62" s="29"/>
    </row>
    <row r="63" spans="1:14">
      <c r="A63" s="29"/>
    </row>
    <row r="64" spans="1:14">
      <c r="A64" s="29"/>
    </row>
    <row r="66" spans="1:14" ht="15.75">
      <c r="A66" s="28" t="s">
        <v>247</v>
      </c>
      <c r="N66" s="38"/>
    </row>
    <row r="67" spans="1:14">
      <c r="A67" s="29"/>
    </row>
    <row r="68" spans="1:14">
      <c r="A68" s="29" t="s">
        <v>248</v>
      </c>
    </row>
    <row r="69" spans="1:14">
      <c r="A69" s="29"/>
    </row>
    <row r="70" spans="1:14">
      <c r="A70" s="29" t="s">
        <v>249</v>
      </c>
    </row>
    <row r="71" spans="1:14">
      <c r="A71" s="29"/>
    </row>
    <row r="73" spans="1:14">
      <c r="A73" s="29"/>
    </row>
    <row r="74" spans="1:14">
      <c r="A74" s="29"/>
    </row>
    <row r="75" spans="1:14" ht="15.75">
      <c r="A75" s="28" t="s">
        <v>250</v>
      </c>
      <c r="N75" s="38"/>
    </row>
    <row r="77" spans="1:14">
      <c r="A77" s="29" t="s">
        <v>251</v>
      </c>
    </row>
    <row r="78" spans="1:14">
      <c r="A78" s="29" t="s">
        <v>252</v>
      </c>
    </row>
    <row r="79" spans="1:14">
      <c r="A79" s="29" t="s">
        <v>214</v>
      </c>
    </row>
    <row r="80" spans="1:14">
      <c r="A80" s="29" t="s">
        <v>253</v>
      </c>
    </row>
    <row r="81" spans="1:1">
      <c r="A81" s="29" t="s">
        <v>254</v>
      </c>
    </row>
    <row r="82" spans="1:1">
      <c r="A82" s="29" t="s">
        <v>219</v>
      </c>
    </row>
    <row r="83" spans="1:1">
      <c r="A83" s="29" t="s">
        <v>255</v>
      </c>
    </row>
    <row r="84" spans="1:1">
      <c r="A84" s="29" t="s">
        <v>256</v>
      </c>
    </row>
    <row r="85" spans="1:1">
      <c r="A85" s="29" t="s">
        <v>238</v>
      </c>
    </row>
    <row r="86" spans="1:1">
      <c r="A86" s="29" t="s">
        <v>257</v>
      </c>
    </row>
    <row r="87" spans="1:1">
      <c r="A87" s="29" t="s">
        <v>221</v>
      </c>
    </row>
    <row r="88" spans="1:1">
      <c r="A88" s="29" t="s">
        <v>224</v>
      </c>
    </row>
    <row r="89" spans="1:1">
      <c r="A89" s="29" t="s">
        <v>258</v>
      </c>
    </row>
    <row r="90" spans="1:1">
      <c r="A90" s="29" t="s">
        <v>226</v>
      </c>
    </row>
    <row r="91" spans="1:1">
      <c r="A91" s="29" t="s">
        <v>259</v>
      </c>
    </row>
    <row r="92" spans="1:1">
      <c r="A92" s="29" t="s">
        <v>260</v>
      </c>
    </row>
    <row r="93" spans="1:1">
      <c r="A93" s="29"/>
    </row>
    <row r="94" spans="1:1">
      <c r="A94" s="29" t="s">
        <v>261</v>
      </c>
    </row>
    <row r="95" spans="1:1">
      <c r="A95" s="29"/>
    </row>
    <row r="96" spans="1:1">
      <c r="A96" s="29"/>
    </row>
    <row r="97" spans="1:14" ht="15.75">
      <c r="A97" s="28" t="s">
        <v>262</v>
      </c>
      <c r="N97" s="38"/>
    </row>
    <row r="98" spans="1:14">
      <c r="A98" s="29"/>
    </row>
    <row r="99" spans="1:14">
      <c r="A99" s="29" t="s">
        <v>263</v>
      </c>
    </row>
    <row r="100" spans="1:14">
      <c r="A100" s="29" t="s">
        <v>264</v>
      </c>
    </row>
    <row r="101" spans="1:14">
      <c r="A101" s="29"/>
    </row>
    <row r="102" spans="1:14">
      <c r="A102" s="29" t="s">
        <v>265</v>
      </c>
    </row>
    <row r="103" spans="1:14">
      <c r="A103" s="29" t="s">
        <v>266</v>
      </c>
    </row>
    <row r="104" spans="1:14">
      <c r="A104" s="29" t="s">
        <v>267</v>
      </c>
    </row>
    <row r="105" spans="1:14">
      <c r="A105" s="29" t="s">
        <v>268</v>
      </c>
    </row>
    <row r="106" spans="1:14">
      <c r="A106" s="29" t="s">
        <v>222</v>
      </c>
    </row>
    <row r="107" spans="1:14">
      <c r="A107" s="29" t="s">
        <v>269</v>
      </c>
    </row>
    <row r="108" spans="1:14">
      <c r="A108" s="29" t="s">
        <v>270</v>
      </c>
    </row>
    <row r="109" spans="1:14">
      <c r="A109" s="29" t="s">
        <v>271</v>
      </c>
    </row>
    <row r="110" spans="1:14">
      <c r="A110" s="29" t="s">
        <v>272</v>
      </c>
    </row>
    <row r="111" spans="1:14">
      <c r="A111" s="29" t="s">
        <v>273</v>
      </c>
    </row>
    <row r="112" spans="1:14">
      <c r="A112" s="29" t="s">
        <v>274</v>
      </c>
    </row>
    <row r="113" spans="1:14">
      <c r="A113" s="29" t="s">
        <v>275</v>
      </c>
    </row>
    <row r="114" spans="1:14">
      <c r="A114" s="29" t="s">
        <v>276</v>
      </c>
    </row>
    <row r="115" spans="1:14">
      <c r="A115" s="29" t="s">
        <v>277</v>
      </c>
    </row>
    <row r="116" spans="1:14">
      <c r="A116" s="29" t="s">
        <v>278</v>
      </c>
    </row>
    <row r="117" spans="1:14">
      <c r="A117" s="29" t="s">
        <v>279</v>
      </c>
    </row>
    <row r="118" spans="1:14">
      <c r="A118" s="29" t="s">
        <v>280</v>
      </c>
    </row>
    <row r="119" spans="1:14">
      <c r="A119" s="29"/>
    </row>
    <row r="120" spans="1:14">
      <c r="A120" s="29"/>
    </row>
    <row r="121" spans="1:14" ht="15.75">
      <c r="A121" s="28" t="s">
        <v>281</v>
      </c>
      <c r="N121" s="38"/>
    </row>
    <row r="122" spans="1:14">
      <c r="A122" s="29"/>
    </row>
    <row r="123" spans="1:14" ht="15.75">
      <c r="A123" s="28" t="s">
        <v>282</v>
      </c>
      <c r="N123" s="38"/>
    </row>
    <row r="124" spans="1:14">
      <c r="A124" s="29"/>
    </row>
    <row r="125" spans="1:14">
      <c r="A125" s="29" t="s">
        <v>283</v>
      </c>
    </row>
    <row r="126" spans="1:14">
      <c r="A126" s="29" t="s">
        <v>284</v>
      </c>
    </row>
    <row r="127" spans="1:14">
      <c r="A127" s="29" t="s">
        <v>285</v>
      </c>
    </row>
    <row r="128" spans="1:14">
      <c r="A128" s="29" t="s">
        <v>286</v>
      </c>
    </row>
    <row r="129" spans="1:1">
      <c r="A129" s="29" t="s">
        <v>287</v>
      </c>
    </row>
    <row r="130" spans="1:1">
      <c r="A130" s="29" t="s">
        <v>288</v>
      </c>
    </row>
    <row r="131" spans="1:1">
      <c r="A131" s="29" t="s">
        <v>289</v>
      </c>
    </row>
    <row r="132" spans="1:1">
      <c r="A132" s="29" t="s">
        <v>290</v>
      </c>
    </row>
    <row r="133" spans="1:1">
      <c r="A133" s="29" t="s">
        <v>291</v>
      </c>
    </row>
    <row r="134" spans="1:1">
      <c r="A134" s="29" t="s">
        <v>292</v>
      </c>
    </row>
    <row r="135" spans="1:1">
      <c r="A135" s="29" t="s">
        <v>293</v>
      </c>
    </row>
    <row r="136" spans="1:1">
      <c r="A136" s="29" t="s">
        <v>294</v>
      </c>
    </row>
    <row r="137" spans="1:1">
      <c r="A137" s="29" t="s">
        <v>295</v>
      </c>
    </row>
    <row r="138" spans="1:1">
      <c r="A138" s="29" t="s">
        <v>296</v>
      </c>
    </row>
    <row r="139" spans="1:1">
      <c r="A139" s="29" t="s">
        <v>297</v>
      </c>
    </row>
    <row r="140" spans="1:1">
      <c r="A140" s="29" t="s">
        <v>298</v>
      </c>
    </row>
    <row r="141" spans="1:1">
      <c r="A141" s="29" t="s">
        <v>299</v>
      </c>
    </row>
    <row r="142" spans="1:1">
      <c r="A142" s="29" t="s">
        <v>300</v>
      </c>
    </row>
    <row r="143" spans="1:1">
      <c r="A143" s="29" t="s">
        <v>301</v>
      </c>
    </row>
    <row r="144" spans="1:1">
      <c r="A144" s="29"/>
    </row>
    <row r="145" spans="1:14">
      <c r="A145" s="29" t="s">
        <v>302</v>
      </c>
    </row>
    <row r="146" spans="1:14">
      <c r="A146" s="29"/>
    </row>
    <row r="148" spans="1:14" ht="15.75">
      <c r="A148" s="28" t="s">
        <v>303</v>
      </c>
      <c r="N148" s="38"/>
    </row>
    <row r="150" spans="1:14">
      <c r="A150" s="29" t="s">
        <v>231</v>
      </c>
    </row>
    <row r="151" spans="1:14">
      <c r="A151" s="29" t="s">
        <v>304</v>
      </c>
    </row>
    <row r="152" spans="1:14">
      <c r="A152" s="29" t="s">
        <v>233</v>
      </c>
    </row>
    <row r="153" spans="1:14">
      <c r="A153" s="29" t="s">
        <v>215</v>
      </c>
    </row>
    <row r="154" spans="1:14">
      <c r="A154" s="29" t="s">
        <v>234</v>
      </c>
    </row>
    <row r="155" spans="1:14">
      <c r="A155" s="29" t="s">
        <v>235</v>
      </c>
    </row>
    <row r="156" spans="1:14" ht="44.25" customHeight="1">
      <c r="A156" s="42" t="s">
        <v>236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</row>
    <row r="157" spans="1:14">
      <c r="A157" s="29" t="s">
        <v>219</v>
      </c>
    </row>
    <row r="158" spans="1:14">
      <c r="A158" s="29" t="s">
        <v>305</v>
      </c>
    </row>
    <row r="159" spans="1:14">
      <c r="A159" s="29" t="s">
        <v>306</v>
      </c>
    </row>
    <row r="160" spans="1:14">
      <c r="A160" s="29" t="s">
        <v>223</v>
      </c>
    </row>
    <row r="161" spans="1:14">
      <c r="A161" s="29" t="s">
        <v>221</v>
      </c>
    </row>
    <row r="162" spans="1:14">
      <c r="A162" s="29" t="s">
        <v>224</v>
      </c>
    </row>
    <row r="163" spans="1:14">
      <c r="A163" s="29" t="s">
        <v>307</v>
      </c>
    </row>
    <row r="164" spans="1:14">
      <c r="A164" s="29" t="s">
        <v>308</v>
      </c>
    </row>
    <row r="165" spans="1:14">
      <c r="A165" s="29" t="s">
        <v>226</v>
      </c>
    </row>
    <row r="166" spans="1:14">
      <c r="A166" s="30" t="s">
        <v>309</v>
      </c>
    </row>
    <row r="167" spans="1:14">
      <c r="A167" s="29" t="s">
        <v>241</v>
      </c>
    </row>
    <row r="168" spans="1:14">
      <c r="A168" s="29"/>
    </row>
    <row r="169" spans="1:14">
      <c r="A169" s="29" t="s">
        <v>229</v>
      </c>
    </row>
    <row r="170" spans="1:14">
      <c r="A170" s="29"/>
    </row>
    <row r="171" spans="1:14" ht="15.75">
      <c r="A171" s="28" t="s">
        <v>310</v>
      </c>
      <c r="N171" s="38"/>
    </row>
    <row r="172" spans="1:14">
      <c r="A172" s="29"/>
    </row>
    <row r="173" spans="1:14">
      <c r="A173" s="29" t="s">
        <v>311</v>
      </c>
    </row>
    <row r="174" spans="1:14">
      <c r="A174" s="29"/>
    </row>
    <row r="175" spans="1:14" ht="48.75" customHeight="1">
      <c r="A175" s="42" t="s">
        <v>244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</row>
    <row r="177" spans="1:14">
      <c r="A177" s="31" t="s">
        <v>312</v>
      </c>
      <c r="N177" s="38"/>
    </row>
    <row r="178" spans="1:14">
      <c r="A178" s="29"/>
    </row>
    <row r="179" spans="1:14">
      <c r="A179" s="29" t="s">
        <v>313</v>
      </c>
    </row>
    <row r="180" spans="1:14">
      <c r="A180" s="29" t="s">
        <v>314</v>
      </c>
      <c r="C180" s="29" t="s">
        <v>315</v>
      </c>
      <c r="D180" s="29" t="s">
        <v>316</v>
      </c>
    </row>
    <row r="182" spans="1:14">
      <c r="A182" s="29"/>
    </row>
    <row r="184" spans="1:14">
      <c r="A184" s="29" t="s">
        <v>317</v>
      </c>
    </row>
    <row r="185" spans="1:14">
      <c r="A185" s="29" t="s">
        <v>318</v>
      </c>
    </row>
    <row r="186" spans="1:14">
      <c r="A186" s="29" t="s">
        <v>319</v>
      </c>
    </row>
    <row r="187" spans="1:14">
      <c r="A187" s="29" t="s">
        <v>320</v>
      </c>
    </row>
    <row r="188" spans="1:14">
      <c r="A188" s="29" t="s">
        <v>321</v>
      </c>
    </row>
    <row r="189" spans="1:14" ht="36.75" customHeight="1">
      <c r="A189" s="42" t="s">
        <v>322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</row>
    <row r="190" spans="1:14">
      <c r="A190" s="29" t="s">
        <v>323</v>
      </c>
    </row>
    <row r="191" spans="1:14">
      <c r="A191" s="29" t="s">
        <v>324</v>
      </c>
    </row>
    <row r="192" spans="1:14">
      <c r="A192" s="29"/>
    </row>
    <row r="193" spans="1:1">
      <c r="A193" s="29"/>
    </row>
    <row r="194" spans="1:1">
      <c r="A194" s="29"/>
    </row>
    <row r="195" spans="1:1">
      <c r="A195" s="29"/>
    </row>
    <row r="196" spans="1:1">
      <c r="A196" s="29"/>
    </row>
    <row r="197" spans="1:1">
      <c r="A197" s="29"/>
    </row>
    <row r="198" spans="1:1">
      <c r="A198" s="29"/>
    </row>
    <row r="199" spans="1:1">
      <c r="A199" s="29"/>
    </row>
    <row r="200" spans="1:1">
      <c r="A200" s="29"/>
    </row>
    <row r="201" spans="1:1">
      <c r="A201" s="29"/>
    </row>
    <row r="202" spans="1:1">
      <c r="A202" s="29"/>
    </row>
    <row r="203" spans="1:1">
      <c r="A203" s="29"/>
    </row>
    <row r="204" spans="1:1">
      <c r="A204" s="29"/>
    </row>
    <row r="205" spans="1:1">
      <c r="A205" s="29"/>
    </row>
    <row r="206" spans="1:1">
      <c r="A206" s="29"/>
    </row>
    <row r="207" spans="1:1">
      <c r="A207" s="29"/>
    </row>
    <row r="208" spans="1:1">
      <c r="A208" s="29"/>
    </row>
    <row r="210" spans="1:14">
      <c r="A210" s="31" t="s">
        <v>325</v>
      </c>
      <c r="N210" s="38"/>
    </row>
    <row r="211" spans="1:14">
      <c r="A211" s="31" t="s">
        <v>326</v>
      </c>
    </row>
    <row r="213" spans="1:14">
      <c r="A213" s="29"/>
    </row>
    <row r="215" spans="1:14">
      <c r="A215" s="29"/>
    </row>
    <row r="216" spans="1:14">
      <c r="A216" s="29"/>
    </row>
    <row r="217" spans="1:14">
      <c r="A217" s="29"/>
    </row>
    <row r="218" spans="1:14">
      <c r="A218" s="29"/>
    </row>
    <row r="219" spans="1:14">
      <c r="A219" s="29"/>
    </row>
    <row r="220" spans="1:14">
      <c r="A220" s="29"/>
    </row>
    <row r="221" spans="1:14">
      <c r="A221" s="29"/>
    </row>
    <row r="222" spans="1:14">
      <c r="A222" s="29"/>
    </row>
    <row r="223" spans="1:14">
      <c r="A223" s="29"/>
    </row>
    <row r="224" spans="1:14">
      <c r="A224" s="29"/>
    </row>
    <row r="225" spans="1:14">
      <c r="A225" s="29"/>
    </row>
    <row r="226" spans="1:14">
      <c r="A226" s="29"/>
    </row>
    <row r="227" spans="1:14">
      <c r="A227" s="29"/>
    </row>
    <row r="228" spans="1:14">
      <c r="A228" s="29"/>
    </row>
    <row r="229" spans="1:14">
      <c r="A229" s="29"/>
    </row>
    <row r="230" spans="1:14">
      <c r="A230" s="29"/>
    </row>
    <row r="231" spans="1:14">
      <c r="A231" s="29" t="s">
        <v>327</v>
      </c>
    </row>
    <row r="232" spans="1:14">
      <c r="A232" s="29" t="s">
        <v>328</v>
      </c>
    </row>
    <row r="233" spans="1:14">
      <c r="A233" s="29" t="s">
        <v>329</v>
      </c>
      <c r="F233" s="29">
        <v>3</v>
      </c>
    </row>
    <row r="234" spans="1:14">
      <c r="A234" s="29" t="s">
        <v>330</v>
      </c>
      <c r="C234" s="29" t="s">
        <v>331</v>
      </c>
    </row>
    <row r="235" spans="1:14">
      <c r="A235" s="29" t="s">
        <v>332</v>
      </c>
      <c r="F235" s="29" t="s">
        <v>333</v>
      </c>
    </row>
    <row r="236" spans="1:14">
      <c r="A236" s="29" t="s">
        <v>334</v>
      </c>
      <c r="F236" s="29" t="s">
        <v>335</v>
      </c>
    </row>
    <row r="237" spans="1:14">
      <c r="A237" s="29" t="s">
        <v>336</v>
      </c>
      <c r="F237" s="29" t="s">
        <v>337</v>
      </c>
    </row>
    <row r="238" spans="1:14">
      <c r="A238" s="29" t="s">
        <v>338</v>
      </c>
      <c r="F238" s="29" t="s">
        <v>339</v>
      </c>
    </row>
    <row r="239" spans="1:14">
      <c r="A239" s="29" t="s">
        <v>340</v>
      </c>
      <c r="N239" s="29" t="s">
        <v>354</v>
      </c>
    </row>
    <row r="240" spans="1:14">
      <c r="A240" s="29" t="s">
        <v>341</v>
      </c>
      <c r="F240" s="29" t="s">
        <v>342</v>
      </c>
      <c r="N240" s="36" t="s">
        <v>355</v>
      </c>
    </row>
    <row r="241" spans="1:14">
      <c r="A241" s="32" t="s">
        <v>343</v>
      </c>
      <c r="F241" s="35" t="s">
        <v>344</v>
      </c>
    </row>
    <row r="242" spans="1:14">
      <c r="A242" s="29" t="s">
        <v>345</v>
      </c>
      <c r="D242" s="29" t="s">
        <v>346</v>
      </c>
    </row>
    <row r="243" spans="1:14">
      <c r="A243" s="29" t="s">
        <v>347</v>
      </c>
    </row>
    <row r="244" spans="1:14">
      <c r="A244" s="29" t="s">
        <v>348</v>
      </c>
    </row>
    <row r="245" spans="1:14">
      <c r="A245" s="29" t="s">
        <v>349</v>
      </c>
    </row>
    <row r="246" spans="1:14">
      <c r="A246" s="29" t="s">
        <v>350</v>
      </c>
    </row>
    <row r="247" spans="1:14">
      <c r="A247" s="29" t="s">
        <v>351</v>
      </c>
    </row>
    <row r="248" spans="1:14">
      <c r="A248" s="29" t="s">
        <v>352</v>
      </c>
    </row>
    <row r="249" spans="1:14">
      <c r="A249" s="29"/>
    </row>
    <row r="250" spans="1:14" ht="67.5" customHeight="1">
      <c r="A250" s="44" t="s">
        <v>353</v>
      </c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</row>
    <row r="251" spans="1:14">
      <c r="A251" s="29"/>
    </row>
    <row r="252" spans="1:14">
      <c r="A252" s="29"/>
    </row>
    <row r="253" spans="1:14">
      <c r="A253" s="31" t="s">
        <v>356</v>
      </c>
      <c r="N253" s="38"/>
    </row>
    <row r="254" spans="1:14">
      <c r="A254" s="31"/>
      <c r="N254" s="37"/>
    </row>
    <row r="255" spans="1:14">
      <c r="A255" s="31"/>
      <c r="N255" s="37"/>
    </row>
    <row r="256" spans="1:14">
      <c r="A256" s="31"/>
      <c r="N256" s="37"/>
    </row>
    <row r="257" spans="1:14">
      <c r="A257" s="31"/>
      <c r="N257" s="37"/>
    </row>
    <row r="258" spans="1:14">
      <c r="A258" s="31"/>
      <c r="N258" s="37"/>
    </row>
    <row r="259" spans="1:14">
      <c r="A259" s="31"/>
      <c r="N259" s="37"/>
    </row>
    <row r="260" spans="1:14">
      <c r="A260" s="31"/>
      <c r="N260" s="37"/>
    </row>
    <row r="261" spans="1:14">
      <c r="A261" s="31"/>
      <c r="N261" s="37"/>
    </row>
    <row r="262" spans="1:14">
      <c r="A262" s="31"/>
      <c r="N262" s="37"/>
    </row>
    <row r="263" spans="1:14">
      <c r="A263" s="29"/>
    </row>
    <row r="266" spans="1:14">
      <c r="A266" s="31" t="s">
        <v>357</v>
      </c>
      <c r="N266" s="38"/>
    </row>
    <row r="267" spans="1:14">
      <c r="A267" s="29"/>
    </row>
    <row r="268" spans="1:14">
      <c r="A268" s="29" t="s">
        <v>358</v>
      </c>
    </row>
    <row r="269" spans="1:14">
      <c r="A269" s="29"/>
    </row>
    <row r="270" spans="1:14" ht="48.75" customHeight="1">
      <c r="A270" s="43" t="s">
        <v>359</v>
      </c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</row>
    <row r="271" spans="1:14">
      <c r="A271" s="29" t="s">
        <v>360</v>
      </c>
    </row>
    <row r="272" spans="1:14">
      <c r="A272" s="29" t="s">
        <v>361</v>
      </c>
    </row>
    <row r="273" spans="1:3">
      <c r="A273" s="29" t="s">
        <v>362</v>
      </c>
    </row>
    <row r="274" spans="1:3">
      <c r="A274" s="29"/>
    </row>
    <row r="275" spans="1:3">
      <c r="A275" s="29" t="s">
        <v>363</v>
      </c>
      <c r="C275" s="29" t="s">
        <v>364</v>
      </c>
    </row>
    <row r="276" spans="1:3">
      <c r="A276" s="29" t="s">
        <v>365</v>
      </c>
      <c r="B276" s="29" t="s">
        <v>366</v>
      </c>
    </row>
    <row r="277" spans="1:3">
      <c r="A277" s="29" t="s">
        <v>367</v>
      </c>
      <c r="C277" s="29" t="s">
        <v>368</v>
      </c>
    </row>
    <row r="278" spans="1:3">
      <c r="A278" s="29" t="s">
        <v>369</v>
      </c>
      <c r="B278" s="29" t="s">
        <v>370</v>
      </c>
    </row>
    <row r="279" spans="1:3">
      <c r="A279" s="29" t="s">
        <v>371</v>
      </c>
      <c r="B279" s="29" t="s">
        <v>372</v>
      </c>
    </row>
    <row r="280" spans="1:3">
      <c r="A280" s="29" t="s">
        <v>373</v>
      </c>
      <c r="B280" s="29" t="s">
        <v>374</v>
      </c>
    </row>
    <row r="281" spans="1:3">
      <c r="A281" s="33" t="s">
        <v>375</v>
      </c>
    </row>
    <row r="282" spans="1:3">
      <c r="A282" s="29" t="s">
        <v>376</v>
      </c>
    </row>
    <row r="283" spans="1:3">
      <c r="A283" s="34" t="s">
        <v>377</v>
      </c>
    </row>
    <row r="284" spans="1:3">
      <c r="A284" s="34" t="s">
        <v>378</v>
      </c>
    </row>
    <row r="285" spans="1:3">
      <c r="A285" s="34" t="s">
        <v>379</v>
      </c>
    </row>
    <row r="286" spans="1:3">
      <c r="A286" s="34" t="s">
        <v>380</v>
      </c>
    </row>
    <row r="287" spans="1:3">
      <c r="A287" s="34" t="s">
        <v>381</v>
      </c>
    </row>
    <row r="288" spans="1:3">
      <c r="A288" s="34" t="s">
        <v>382</v>
      </c>
    </row>
    <row r="289" spans="1:1">
      <c r="A289" s="34" t="s">
        <v>383</v>
      </c>
    </row>
    <row r="290" spans="1:1">
      <c r="A290" s="34" t="s">
        <v>384</v>
      </c>
    </row>
    <row r="291" spans="1:1">
      <c r="A291" s="34" t="s">
        <v>385</v>
      </c>
    </row>
    <row r="292" spans="1:1">
      <c r="A292" s="34" t="s">
        <v>386</v>
      </c>
    </row>
    <row r="293" spans="1:1">
      <c r="A293" s="34" t="s">
        <v>387</v>
      </c>
    </row>
    <row r="294" spans="1:1">
      <c r="A294" s="34" t="s">
        <v>388</v>
      </c>
    </row>
    <row r="295" spans="1:1">
      <c r="A295" s="34" t="s">
        <v>389</v>
      </c>
    </row>
    <row r="297" spans="1:1">
      <c r="A297" s="29"/>
    </row>
    <row r="298" spans="1:1">
      <c r="A298" s="29"/>
    </row>
    <row r="299" spans="1:1">
      <c r="A299" s="29"/>
    </row>
    <row r="300" spans="1:1">
      <c r="A300" s="29"/>
    </row>
    <row r="301" spans="1:1">
      <c r="A301" s="29"/>
    </row>
    <row r="302" spans="1:1">
      <c r="A302" s="29"/>
    </row>
    <row r="303" spans="1:1">
      <c r="A303" s="29"/>
    </row>
    <row r="304" spans="1:1">
      <c r="A304" s="29"/>
    </row>
    <row r="305" spans="1:1">
      <c r="A305" s="29"/>
    </row>
    <row r="306" spans="1:1">
      <c r="A306" s="29"/>
    </row>
    <row r="307" spans="1:1">
      <c r="A307" s="29"/>
    </row>
    <row r="308" spans="1:1">
      <c r="A308" s="29"/>
    </row>
    <row r="309" spans="1:1">
      <c r="A309" s="29"/>
    </row>
    <row r="310" spans="1:1">
      <c r="A310" s="29"/>
    </row>
    <row r="311" spans="1:1">
      <c r="A311" s="29"/>
    </row>
    <row r="312" spans="1:1">
      <c r="A312" s="29"/>
    </row>
    <row r="313" spans="1:1">
      <c r="A313" s="29"/>
    </row>
  </sheetData>
  <sheetProtection formatCells="0" formatColumns="0" formatRows="0"/>
  <mergeCells count="9">
    <mergeCell ref="A189:M189"/>
    <mergeCell ref="A270:M270"/>
    <mergeCell ref="A250:M250"/>
    <mergeCell ref="A4:L4"/>
    <mergeCell ref="A36:M36"/>
    <mergeCell ref="A54:M54"/>
    <mergeCell ref="A60:M60"/>
    <mergeCell ref="A156:M156"/>
    <mergeCell ref="A175:M175"/>
  </mergeCells>
  <pageMargins left="0.70866141732283472" right="0.70866141732283472" top="0.43307086614173229" bottom="0.39370078740157483" header="0.31496062992125984" footer="0.19685039370078741"/>
  <pageSetup paperSize="9" scale="65" orientation="landscape" r:id="rId1"/>
  <headerFooter>
    <oddFooter>&amp;C&amp;P</oddFooter>
  </headerFooter>
  <rowBreaks count="6" manualBreakCount="6">
    <brk id="49" max="16383" man="1"/>
    <brk id="96" max="16383" man="1"/>
    <brk id="147" max="16383" man="1"/>
    <brk id="176" max="16383" man="1"/>
    <brk id="229" max="16383" man="1"/>
    <brk id="265" max="16383" man="1"/>
  </rowBreaks>
  <drawing r:id="rId2"/>
  <legacyDrawing r:id="rId3"/>
  <oleObjects>
    <mc:AlternateContent xmlns:mc="http://schemas.openxmlformats.org/markup-compatibility/2006">
      <mc:Choice Requires="x14">
        <oleObject progId="Unknown" shapeId="4103" r:id="rId4">
          <objectPr defaultSize="0" autoPict="0" r:id="rId5">
            <anchor moveWithCells="1" sizeWithCells="1">
              <from>
                <xdr:col>13</xdr:col>
                <xdr:colOff>19050</xdr:colOff>
                <xdr:row>177</xdr:row>
                <xdr:rowOff>85725</xdr:rowOff>
              </from>
              <to>
                <xdr:col>14</xdr:col>
                <xdr:colOff>342900</xdr:colOff>
                <xdr:row>190</xdr:row>
                <xdr:rowOff>161925</xdr:rowOff>
              </to>
            </anchor>
          </objectPr>
        </oleObject>
      </mc:Choice>
      <mc:Fallback>
        <oleObject progId="Unknown" shapeId="4103" r:id="rId4"/>
      </mc:Fallback>
    </mc:AlternateContent>
    <mc:AlternateContent xmlns:mc="http://schemas.openxmlformats.org/markup-compatibility/2006">
      <mc:Choice Requires="x14">
        <oleObject progId="Unknown" shapeId="4098" r:id="rId6">
          <objectPr defaultSize="0" autoPict="0" r:id="rId7">
            <anchor moveWithCells="1" sizeWithCells="1">
              <from>
                <xdr:col>2</xdr:col>
                <xdr:colOff>342900</xdr:colOff>
                <xdr:row>251</xdr:row>
                <xdr:rowOff>161925</xdr:rowOff>
              </from>
              <to>
                <xdr:col>8</xdr:col>
                <xdr:colOff>285750</xdr:colOff>
                <xdr:row>264</xdr:row>
                <xdr:rowOff>133350</xdr:rowOff>
              </to>
            </anchor>
          </objectPr>
        </oleObject>
      </mc:Choice>
      <mc:Fallback>
        <oleObject progId="Unknown" shapeId="4098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A8A2B1F430594B998697B7A4F9E05A" ma:contentTypeVersion="0" ma:contentTypeDescription="Vytvoří nový dokument" ma:contentTypeScope="" ma:versionID="8c2ff5222abfdf89d2ff99aacc404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29BD8-7012-42E5-AF4B-2C235EBCDB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57F48-BFD1-4992-A1B0-E219247DE1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4DF7F8-8A11-4A1C-BF3A-5EC7D264C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Rozpočet</vt:lpstr>
      <vt:lpstr>Kniha výrobků</vt:lpstr>
      <vt:lpstr>'Kniha výrobků'!_Hlk535415260</vt:lpstr>
      <vt:lpstr>Rozpočet!Názvy_tisku</vt:lpstr>
      <vt:lpstr>Rekapitulace!Oblast_tisku</vt:lpstr>
      <vt:lpstr>Rozpočet!Oblast_tisku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Rostislav Gnida</cp:lastModifiedBy>
  <cp:lastPrinted>2020-05-24T22:26:56Z</cp:lastPrinted>
  <dcterms:created xsi:type="dcterms:W3CDTF">2020-05-24T21:38:45Z</dcterms:created>
  <dcterms:modified xsi:type="dcterms:W3CDTF">2021-03-02T16:38:51Z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0x010100B4A8A2B1F430594B998697B7A4F9E05A</vt:lpwstr>
  </property>
</Properties>
</file>