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Fáze SO1 - Rozvody V..." sheetId="2" r:id="rId2"/>
    <sheet name="02 - Fáze SO1 - Rozvody V..." sheetId="3" r:id="rId3"/>
    <sheet name="03 - Osvětlení - v prosto..." sheetId="4" r:id="rId4"/>
    <sheet name="04 - Konstrukce podhledu ..." sheetId="5" r:id="rId5"/>
  </sheets>
  <definedNames>
    <definedName name="_xlnm.Print_Area" localSheetId="0">'Rekapitulace stavby'!$D$4:$AO$76,'Rekapitulace stavby'!$C$82:$AQ$99</definedName>
    <definedName name="_xlnm._FilterDatabase" localSheetId="1" hidden="1">'01 - Fáze SO1 - Rozvody V...'!$C$124:$K$179</definedName>
    <definedName name="_xlnm.Print_Area" localSheetId="1">'01 - Fáze SO1 - Rozvody V...'!$C$4:$J$76,'01 - Fáze SO1 - Rozvody V...'!$C$82:$J$106,'01 - Fáze SO1 - Rozvody V...'!$C$112:$K$179</definedName>
    <definedName name="_xlnm._FilterDatabase" localSheetId="2" hidden="1">'02 - Fáze SO1 - Rozvody V...'!$C$124:$K$186</definedName>
    <definedName name="_xlnm.Print_Area" localSheetId="2">'02 - Fáze SO1 - Rozvody V...'!$C$4:$J$76,'02 - Fáze SO1 - Rozvody V...'!$C$82:$J$106,'02 - Fáze SO1 - Rozvody V...'!$C$112:$K$186</definedName>
    <definedName name="_xlnm._FilterDatabase" localSheetId="3" hidden="1">'03 - Osvětlení - v prosto...'!$C$117:$K$122</definedName>
    <definedName name="_xlnm.Print_Area" localSheetId="3">'03 - Osvětlení - v prosto...'!$C$4:$J$76,'03 - Osvětlení - v prosto...'!$C$82:$J$99,'03 - Osvětlení - v prosto...'!$C$105:$K$122</definedName>
    <definedName name="_xlnm._FilterDatabase" localSheetId="4" hidden="1">'04 - Konstrukce podhledu ...'!$C$117:$K$121</definedName>
    <definedName name="_xlnm.Print_Area" localSheetId="4">'04 - Konstrukce podhledu ...'!$C$4:$J$76,'04 - Konstrukce podhledu ...'!$C$82:$J$99,'04 - Konstrukce podhledu ...'!$C$105:$K$121</definedName>
    <definedName name="_xlnm.Print_Titles" localSheetId="0">'Rekapitulace stavby'!$92:$92</definedName>
    <definedName name="_xlnm.Print_Titles" localSheetId="1">'01 - Fáze SO1 - Rozvody V...'!$124:$124</definedName>
    <definedName name="_xlnm.Print_Titles" localSheetId="2">'02 - Fáze SO1 - Rozvody V...'!$124:$124</definedName>
    <definedName name="_xlnm.Print_Titles" localSheetId="3">'03 - Osvětlení - v prosto...'!$117:$117</definedName>
    <definedName name="_xlnm.Print_Titles" localSheetId="4">'04 - Konstrukce podhledu ...'!$117:$117</definedName>
  </definedNames>
  <calcPr fullCalcOnLoad="1"/>
</workbook>
</file>

<file path=xl/sharedStrings.xml><?xml version="1.0" encoding="utf-8"?>
<sst xmlns="http://schemas.openxmlformats.org/spreadsheetml/2006/main" count="2214" uniqueCount="412">
  <si>
    <t>Export Komplet</t>
  </si>
  <si>
    <t/>
  </si>
  <si>
    <t>2.0</t>
  </si>
  <si>
    <t>False</t>
  </si>
  <si>
    <t>{4c5bb1c8-fde7-4ceb-8623-9dabc612900f}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</si>
  <si>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</si>
  <si>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</si>
  <si>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</si>
  <si>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</si>
  <si>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</si>
  <si>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</si>
  <si>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</si>
  <si>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</si>
  <si>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</si>
  <si>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DEK_001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</si>
  <si>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</si>
  <si>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</si>
  <si>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Starez Brno</t>
  </si>
  <si>
    <t>KSO:</t>
  </si>
  <si>
    <t>CC-CZ:</t>
  </si>
  <si>
    <t>Místo:</t>
  </si>
  <si>
    <t xml:space="preserve"> </t>
  </si>
  <si>
    <t>Datum:</t>
  </si>
  <si>
    <t>29. 4. 2024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</si>
  <si>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</si>
  <si>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</si>
  <si>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</si>
  <si>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</si>
  <si>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</si>
  <si>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</si>
  <si>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</si>
  <si>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</si>
  <si>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</si>
  <si>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</si>
  <si>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</si>
  <si>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</si>
  <si>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</si>
  <si>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</si>
  <si>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</si>
  <si>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</si>
  <si>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</si>
  <si>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</si>
  <si>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</si>
  <si>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</si>
  <si>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</si>
  <si>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</si>
  <si>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</si>
  <si>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</si>
  <si>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</si>
  <si>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</si>
  <si>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</si>
  <si>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</si>
  <si>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</si>
  <si>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</si>
  <si>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</si>
  <si>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</si>
  <si>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</si>
  <si>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</si>
  <si>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</si>
  <si>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</si>
  <si>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</si>
  <si>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</si>
  <si>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</si>
  <si>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</si>
  <si>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</si>
  <si>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</si>
  <si>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</si>
  <si>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</si>
  <si>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</si>
  <si>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</si>
  <si>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</si>
  <si>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</si>
  <si>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</si>
  <si>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</si>
  <si>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</si>
  <si>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</si>
  <si>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</si>
  <si>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</si>
  <si>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</si>
  <si>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Fáze SO1 - Rozvody VZT zařízení 1.01 a 2.01  - v prostorách haly a tribuny</t>
  </si>
  <si>
    <t>STA</t>
  </si>
  <si>
    <t>1</t>
  </si>
  <si>
    <t>{9bf1f2e1-e025-48a2-8e23-d4a6c8ca665e}</t>
  </si>
  <si>
    <t>2</t>
  </si>
  <si>
    <t>02</t>
  </si>
  <si>
    <t>Fáze SO1 - Rozvody VZT zařízení 1.01 a 2.01  - v prostorách strojovny</t>
  </si>
  <si>
    <t>{c0d30ef5-0653-45a7-ba9d-55f864f0acc8}</t>
  </si>
  <si>
    <t>03</t>
  </si>
  <si>
    <t>Osvětlení - v prostorách haly a tribuny</t>
  </si>
  <si>
    <t>{7526e346-fd69-41b1-b9d1-e0e723291b35}</t>
  </si>
  <si>
    <t>04</t>
  </si>
  <si>
    <t>Konstrukce podhledu - v prostorách haly a tribuny</t>
  </si>
  <si>
    <t>{32b7308e-d7e1-4e54-9a92-a3de90d8e26a}</t>
  </si>
  <si>
    <t>KRYCÍ LIST SOUPISU PRACÍ</t>
  </si>
  <si>
    <t>Objekt:</t>
  </si>
  <si>
    <t>01 - Fáze SO1 - Rozvody VZT zařízení 1.01 a 2.01  - v prostorách haly a tribuny</t>
  </si>
  <si>
    <t>Výkazy výměr (též Soupis prací a dodávek včetně nabídkového ocenění):  Výkaz výměr je zpracován v souladu s vyhláškou. č.169/2016 Sb. celková množství u jednotlivých položek (kusy, metry) byla odměřena a sečtena ručně a digitálně z výkresů. Při vyplňování výkazu výměr je nutné respektovat dále uvedené pokyny:  1) Při zpracování nabídky je nutné využít všech částí (dílů) projektu pro provádění stavby zák. č. 134/2016 Sb. (§92) a vyhlášky  č. 169/2016 Sb. (§2) , tj. technické zprávy, seznamu pozic, všech výkresů, tabulek a specifikací materiálů.  2) Součástí nabídkové ceny musí být veškeré náklady, aby cena byla konečná a zahrnovala celou dodávku a montáž.  3) Každá uchazečem vyplněná položka musí obsahovat veškeré technicky a logicky dovoditelné součásti dodávky a montáže (včetně údajů o podmínkách a úhradě licencí potřebných SW).  4) Dodávky a montáže uvedené v nabídce musí být, včetně veškerého souvisejícího doplňkového, podružného a montážního materiálu, tak, aby celé zařízení bylo funkční a splňovalo všechny předpisy, které se na ně vztahují.  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  6) Uvedené jednotkové a celkové ceny jsou ceny včetně montáže.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</si>
  <si>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</si>
  <si>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</si>
  <si>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</si>
  <si>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</si>
  <si>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</si>
  <si>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</si>
  <si>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751-01 - Vzduchotechnika - zařízení VZT 1.01 - HALA</t>
  </si>
  <si>
    <t xml:space="preserve">    751-02 - Vzduchotechnika - zařízení VZT 2.01 - TRIBUNA</t>
  </si>
  <si>
    <t xml:space="preserve">    751-90 - Vzduchotechnika - obecné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</si>
  <si>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</si>
  <si>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</si>
  <si>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</si>
  <si>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</si>
  <si>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</si>
  <si>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</si>
  <si>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</si>
  <si>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</si>
  <si>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</si>
  <si>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</si>
  <si>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</si>
  <si>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</si>
  <si>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</si>
  <si>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</si>
  <si>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</si>
  <si>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</si>
  <si>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</si>
  <si>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</si>
  <si>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</si>
  <si>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</si>
  <si>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</si>
  <si>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751-01</t>
  </si>
  <si>
    <t>Vzduchotechnika - zařízení VZT 1.01 - HALA</t>
  </si>
  <si>
    <t>K</t>
  </si>
  <si>
    <t>751-R.1.06</t>
  </si>
  <si>
    <t>Protipožární klapka do hranatého potrubí 630x400
Mechanická klapka s tavnou pojistkou 72°C a požární odolnost min. EIS30</t>
  </si>
  <si>
    <t>kus</t>
  </si>
  <si>
    <t>4</t>
  </si>
  <si>
    <t>751-R.1.10</t>
  </si>
  <si>
    <t>Vyústka 200x300 dvouřadá s regulací
Pozinkovaná vyústka do čtyřhranného potrubí.</t>
  </si>
  <si>
    <t>3</t>
  </si>
  <si>
    <t>751-R.1.11</t>
  </si>
  <si>
    <t>Plenum box 200x300 s vertikálním připojením DN200</t>
  </si>
  <si>
    <t>6</t>
  </si>
  <si>
    <t>751-R.1.30.01</t>
  </si>
  <si>
    <t>Spiro kruhové potrubí FeZn DN 150 mm vč. 10% tvarovek - třída těsnosti C dle ČSN EN 12237</t>
  </si>
  <si>
    <t>m</t>
  </si>
  <si>
    <t>8</t>
  </si>
  <si>
    <t>5</t>
  </si>
  <si>
    <t>751-R.1.30.02</t>
  </si>
  <si>
    <t>Spiro kruhové potrubí FeZn DN 200 mm vč. 50% tvarovek - třída těsnosti C dle ČSN EN 12237</t>
  </si>
  <si>
    <t>10</t>
  </si>
  <si>
    <t>751-R.1.30.03</t>
  </si>
  <si>
    <t>Čtyřhranné FeZn. potrubí skupiny I. do obvodu 1050 mm, 20% tvarovek</t>
  </si>
  <si>
    <t>m²</t>
  </si>
  <si>
    <t>7</t>
  </si>
  <si>
    <t>751-R.1.30.04</t>
  </si>
  <si>
    <t>Čtyřhranné FeZn. potrubí skupiny I. do obvodu 1500 mm, 20% tvarovek</t>
  </si>
  <si>
    <t>14</t>
  </si>
  <si>
    <t>751-R.1.30.05</t>
  </si>
  <si>
    <t>Čtyřhranné FeZn. potrubí skupiny I. do obvodu 1890 mm, 100% tvarovek</t>
  </si>
  <si>
    <t>16</t>
  </si>
  <si>
    <t>9</t>
  </si>
  <si>
    <t>751-R.1.30.06</t>
  </si>
  <si>
    <t>Čtyřhranné FeZn. potrubí skupiny I. do obvodu 2630 mm, 30% tvarovek</t>
  </si>
  <si>
    <t>18</t>
  </si>
  <si>
    <t>751-R.1.30.07</t>
  </si>
  <si>
    <t>Al. flexi hadice DN150, s tepelnou a akustickou izolací tl. 25 mm. Povrchová úprava Al. folie</t>
  </si>
  <si>
    <t>20</t>
  </si>
  <si>
    <t>11</t>
  </si>
  <si>
    <t>751-R.1.40.01</t>
  </si>
  <si>
    <t>Protipožární izolace z MW tl. 50 mm 
Pozn. s povrchovou úpravou z hliníkové folie (signálním rozlišením - černá). Požární odolnost min. EI30, obousměrně.</t>
  </si>
  <si>
    <t>22</t>
  </si>
  <si>
    <t>751-R.1.40.02</t>
  </si>
  <si>
    <t>Tepelná izolace potrubí z MW tl. 40 mm.
S povrchovou úpravou z hliníkové folie.</t>
  </si>
  <si>
    <t>24</t>
  </si>
  <si>
    <t>751-02</t>
  </si>
  <si>
    <t>Vzduchotechnika - zařízení VZT 2.01 - TRIBUNA</t>
  </si>
  <si>
    <t>13</t>
  </si>
  <si>
    <t>751-R.2.06</t>
  </si>
  <si>
    <t>Protipožární klapka do hranatého potrubí 1400x800
Mechanická klapka se servopohonem a požární odolnost min. EIS30</t>
  </si>
  <si>
    <t>26</t>
  </si>
  <si>
    <t>751-R.2.10</t>
  </si>
  <si>
    <t>Vyústka do kruhového potrubí 800x100
Pozinkovaná vyústka do kruhového potrubí s regulací..</t>
  </si>
  <si>
    <t>28</t>
  </si>
  <si>
    <t>15</t>
  </si>
  <si>
    <t>751-R.2.11</t>
  </si>
  <si>
    <t>Vyústka 300x300 jednořadá s regulací
Pozinkovaná vyústka do čtyřhranného potrubí.</t>
  </si>
  <si>
    <t>30</t>
  </si>
  <si>
    <t>751-R.2.12</t>
  </si>
  <si>
    <t>Plenum box 300x300 s vertikálním připojením DN250</t>
  </si>
  <si>
    <t>32</t>
  </si>
  <si>
    <t>17</t>
  </si>
  <si>
    <t>751-R.2.13</t>
  </si>
  <si>
    <t>Vyústka 400x200 jednořadá s regulací
Pozinkovaná vyústka do čtyřhranného potrubí.</t>
  </si>
  <si>
    <t>34</t>
  </si>
  <si>
    <t>751-R.2.14</t>
  </si>
  <si>
    <t>Plenum box 400x200 s vertikálním připojením DN200</t>
  </si>
  <si>
    <t>36</t>
  </si>
  <si>
    <t>19</t>
  </si>
  <si>
    <t>751-R.2.30.01</t>
  </si>
  <si>
    <t>Spiro kruhové potrubí FeZn DN 150 mm vč. 0% tvarovek - třída těsnosti C dle ČSN EN 12237</t>
  </si>
  <si>
    <t>38</t>
  </si>
  <si>
    <t>751-R.2.30.02</t>
  </si>
  <si>
    <t>Spiro kruhové potrubí FeZn DN 200 mm vč. 70% tvarovek - třída těsnosti C dle ČSN EN 12237</t>
  </si>
  <si>
    <t>40</t>
  </si>
  <si>
    <t>751-R.2.30.03</t>
  </si>
  <si>
    <t>Spiro kruhové potrubí FeZn DN 250 mm vč. 70% tvarovek - třída těsnosti C dle ČSN EN 12237</t>
  </si>
  <si>
    <t>42</t>
  </si>
  <si>
    <t>751-R.2.30.04</t>
  </si>
  <si>
    <t>Spiro kruhové potrubí FeZn DN 315 mm vč. 10% tvarovek - třída těsnosti C dle ČSN EN 12237</t>
  </si>
  <si>
    <t>44</t>
  </si>
  <si>
    <t>23</t>
  </si>
  <si>
    <t>751-R.2.30.05</t>
  </si>
  <si>
    <t>Spiro kruhové potrubí FeZn DN 355 mm vč. 10% tvarovek - třída těsnosti C dle ČSN EN 12237</t>
  </si>
  <si>
    <t>46</t>
  </si>
  <si>
    <t>751-R.2.30.06</t>
  </si>
  <si>
    <t>Spiro kruhové potrubí FeZn DN 400 mm vč. 10% tvarovek - třída těsnosti C dle ČSN EN 12237</t>
  </si>
  <si>
    <t>48</t>
  </si>
  <si>
    <t>25</t>
  </si>
  <si>
    <t>751-R.2.30.07</t>
  </si>
  <si>
    <t>Spiro kruhové potrubí FeZn DN 450 mm vč. 10% tvarovek - třída těsnosti C dle ČSN EN 12237</t>
  </si>
  <si>
    <t>50</t>
  </si>
  <si>
    <t>751-R.2.30.08</t>
  </si>
  <si>
    <t>Spiro kruhové potrubí FeZn DN 500 mm vč. 10% tvarovek - třída těsnosti C dle ČSN EN 12237</t>
  </si>
  <si>
    <t>52</t>
  </si>
  <si>
    <t>27</t>
  </si>
  <si>
    <t>751-R.2.30.09</t>
  </si>
  <si>
    <t>Spiro kruhové potrubí FeZn DN 560 mm vč. 20% tvarovek - třída těsnosti C dle ČSN EN 12237</t>
  </si>
  <si>
    <t>54</t>
  </si>
  <si>
    <t>751-R.2.30.10</t>
  </si>
  <si>
    <t>Spiro kruhové potrubí FeZn DN 630 mm vč. 10% tvarovek - třída těsnosti C dle ČSN EN 12237</t>
  </si>
  <si>
    <t>56</t>
  </si>
  <si>
    <t>29</t>
  </si>
  <si>
    <t>751-R.2.30.11</t>
  </si>
  <si>
    <t>Spiro kruhové potrubí FeZn DN 710 mm vč. 20% tvarovek - třída těsnosti C dle ČSN EN 12237</t>
  </si>
  <si>
    <t>58</t>
  </si>
  <si>
    <t>751-R.2.30.12</t>
  </si>
  <si>
    <t>Spiro kruhové potrubí FeZn DN 800 mm vč. 10% tvarovek - třída těsnosti C dle ČSN EN 12237</t>
  </si>
  <si>
    <t>60</t>
  </si>
  <si>
    <t>31</t>
  </si>
  <si>
    <t>751-R.2.30.13</t>
  </si>
  <si>
    <t>Spiro kruhové potrubí FeZn DN 900 mm vč. 30% tvarovek - třída těsnosti C dle ČSN EN 12237</t>
  </si>
  <si>
    <t>62</t>
  </si>
  <si>
    <t>751-R.2.30.14</t>
  </si>
  <si>
    <t>Čtyřhranné FeZn. potrubí skupiny I. do obvodu 3500 mm, 100% tvarovek</t>
  </si>
  <si>
    <t>64</t>
  </si>
  <si>
    <t>33</t>
  </si>
  <si>
    <t>751-R.2.30.15</t>
  </si>
  <si>
    <t>Čtyřhranné FeZn. potrubí skupiny I. do obvodu 4000 mm, 10% tvarovek</t>
  </si>
  <si>
    <t>66</t>
  </si>
  <si>
    <t>751-R.2.30.16</t>
  </si>
  <si>
    <t>Čtyřhranné FeZn. potrubí skupiny I. do obvodu 4460 mm, 20% tvarovek</t>
  </si>
  <si>
    <t>68</t>
  </si>
  <si>
    <t>35</t>
  </si>
  <si>
    <t>751-R.2.30.17</t>
  </si>
  <si>
    <t>Čtyřhranné FeZn. potrubí skupiny I. do obvodu 5600 mm, 40% tvarovek</t>
  </si>
  <si>
    <t>70</t>
  </si>
  <si>
    <t>751-R.2.30.18</t>
  </si>
  <si>
    <t>Al. flexi hadice DN250, s tepelnou a akustickou izolací tl. 25 mm. Povrchová úprava Al. folie</t>
  </si>
  <si>
    <t>72</t>
  </si>
  <si>
    <t>37</t>
  </si>
  <si>
    <t>751-R.2.30.19</t>
  </si>
  <si>
    <t>74</t>
  </si>
  <si>
    <t>751-R.2.40.01</t>
  </si>
  <si>
    <t>76</t>
  </si>
  <si>
    <t>751-90</t>
  </si>
  <si>
    <t>Vzduchotechnika - obecné</t>
  </si>
  <si>
    <t>39</t>
  </si>
  <si>
    <t>751-R.90.01</t>
  </si>
  <si>
    <t>Demontáž stávajícího potrubí vzduchotechniky (odhad 500 m2 potrubí)</t>
  </si>
  <si>
    <t>kmpl.</t>
  </si>
  <si>
    <t>78</t>
  </si>
  <si>
    <t>751-R.90.10</t>
  </si>
  <si>
    <t>Označeno bude číslo zařízení směr proudění a množství vzduchu na jednotkách a ventilátorech nebo na potrubí při vstupu do ventilátorů.</t>
  </si>
  <si>
    <t>soubor</t>
  </si>
  <si>
    <t>80</t>
  </si>
  <si>
    <t>41</t>
  </si>
  <si>
    <t>751-R.90.11</t>
  </si>
  <si>
    <t>Pružné, uložení nebo závěšení potrubí na konstrukci (gumové podložky), obalení potrubí v prostupech měkkou gumou.</t>
  </si>
  <si>
    <t>82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</si>
  <si>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</si>
  <si>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</si>
  <si>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</si>
  <si>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</si>
  <si>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</si>
  <si>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CS ÚRS 2024 01</t>
  </si>
  <si>
    <t>512</t>
  </si>
  <si>
    <t>-221623725</t>
  </si>
  <si>
    <t>VRN</t>
  </si>
  <si>
    <t>Vedlejší rozpočtové náklady</t>
  </si>
  <si>
    <t>VRN1</t>
  </si>
  <si>
    <t>Průzkumné, geodetické a projektové práce</t>
  </si>
  <si>
    <t>43</t>
  </si>
  <si>
    <t>013254000</t>
  </si>
  <si>
    <t>Dokumentace skutečného provedení stavby</t>
  </si>
  <si>
    <t>1024</t>
  </si>
  <si>
    <t>-1506536462</t>
  </si>
  <si>
    <t>VRN4</t>
  </si>
  <si>
    <t>Inženýrská činnost</t>
  </si>
  <si>
    <t>043114R05</t>
  </si>
  <si>
    <t xml:space="preserve">Zkoušky zatěžovací, komplexní a provozní, zaregulování, uvedení do provozu, zaškolení obsluhy
Zaregulování VZT zařízení
Dokladovat zařízení na projektované parametry.
Zaregulování musí řešit nejenom předepsanémnožství vzduchu, ale i směr proudění vzduchu v místnostech a rychlost v pobytové zóně osob.
Komplexní zkoušky o rozsahu cca 72 h.
</t>
  </si>
  <si>
    <t>480296099</t>
  </si>
  <si>
    <t>VRN9</t>
  </si>
  <si>
    <t>Ostatní náklady</t>
  </si>
  <si>
    <t>45</t>
  </si>
  <si>
    <t>091003R01</t>
  </si>
  <si>
    <t>Odvoz a likvidace odpadu, odvoz na skládku nebo do technických služeb, skládkovné, poplatky</t>
  </si>
  <si>
    <t>-433325458</t>
  </si>
  <si>
    <t>02 - Fáze SO1 - Rozvody VZT zařízení 1.01 a 2.01  - v prostorách strojovny</t>
  </si>
  <si>
    <t>751-R.1.01</t>
  </si>
  <si>
    <t>Dodávka a montáž vzduchotechnické jednotky včetně příslušenství
Celkový návrhový výkon jednotky 5250 m³/h přívodního a odvodního vzduchu. Účinnost zpětného získávání tepla (bez vlivu kondenzace) v pracovním bodě (5250/5260 m³/h) je min. 83 %. Jednotka splňuje požadavky na ekodesign.  Kompaktní větrací jednotka ve vnitřním parapetním provedení se zpětným ziskem tepla zahruje: dvojici pružně uložených ventilátorů se dvěma EC motory o celkovém příkonu do 2x1,5 kW, dvouokruhový přímý chladič, automatickou protimrazovou ochranu, výsuvné kazetové filtry přiváděného vzduchu F7 a odváděného vzduchu M5 vzduchu, uzavírací klapky hrdlech e1 a i1 včetně servopohonů, pružné manžety na všech hrdlech jednotky, odvody kondenzátu. Součástí uzavřené autonomní regulace budou čidla tlaku a teploty, relativní vlhkosti, koncentrace CO2, regulační modul s řídicím systémem a ethernetovým vstupem, ovladací panel, hlavní vypínač jednotky. Regulace jednotky bude v automatickém režimu umožňovat řízené větrání funkcí konstatního průtoku na základě skutečné potřeby a časového režimu a další požadované funkce.Změna parametry a dálkový dohled bude realizován přes internetového rozhraní.
Stav vzduchu před úpravou: 
zima   te  =  -15 °C     j = 95 % 
léto:     te =    35°C     j =  35 %
Stav vzduchu po úpravě:  
zima   t  =  24 °C  j = bez úpravy 
léto:    t =  24 °C φ = bez úpravy
Ventilátor přívodní EC s proměnnými otáčkami
     Ve    = 5250 m³/h (návrhový pracovní bod)
     pext =      200 Pa
     Ne  =        1,3 kW /400 V      
Ventilátor odvodní EC s proměnnými otáčkami
     Ve    = 5250 m³/h (návrhový pracovní bod)
     pext =    200 Pa
     Ne  =       1,1 kW /400 V     
Protiproudý rekuperátor
     Účinnost rekuperace min. 83 %
Dvouokruhový Cu/Al pro chladivo R32, výkon-ohřev 2x13 kW při návrhových teplotác, výkon-chlazení 2x12 kW při návrhových teplotách</t>
  </si>
  <si>
    <t>751-R.1.02</t>
  </si>
  <si>
    <t>Tlumič hluku do potrubí buňkový 800x500 mm, délka 2000 mm
Tlak ztráta při V = 5250 m3/h max. 54 Pa. Šířka buňky 200 mm. Min. hodnoty útlumu dle TZ</t>
  </si>
  <si>
    <t>751-R.1.03</t>
  </si>
  <si>
    <t>Tlumič hluku do potrubí buňkový 800x500 mm, délka 1500 mm
Tlak ztráta při V = 5250 m3/h max. 45 Pa. Šířka buňky 200 mm. Min. hodnoty útlumu dle TZ</t>
  </si>
  <si>
    <t>751-R.1.04</t>
  </si>
  <si>
    <t>Tlumič hluku do potrubí buňkový 800x500 mm, délka 1000 mm
Tlak ztráta při V = 5250 m3/h max. 36 Pa. Šířka buňky 200 mm. Min. hodnoty útlumu dle TZ</t>
  </si>
  <si>
    <t>751-R.1.05</t>
  </si>
  <si>
    <t>Fasádní mřížka hranatá 1400x500, s ochranou mřížkou proti vniknutí živočichů. Sef min. = 0,50 m2</t>
  </si>
  <si>
    <t>751-R.1.20</t>
  </si>
  <si>
    <t xml:space="preserve">Kondenzační jednotka pro VZT 1.01
Výkon chlazení / topení [kW] 13,0+13,0/12,0+12,0
Maximální el. příkon jednotky [kW] 4,45
El. připojení [V/Hz] 400V/50
Rozměr Š*V*H [mm] 940x998x330
Hmotnost [kg] 80
Typ chladiva R32
Dodávka včetně: elektronického vstřikovacího ventilu, komunikačního modulu AHU pro VZT jednotku </t>
  </si>
  <si>
    <t>751-R.1.21</t>
  </si>
  <si>
    <t>AHU kit pro CAC R32 jednotky Qchl=2,6 - 25,0kW, krytí IP54</t>
  </si>
  <si>
    <t>751-R.1.22.01</t>
  </si>
  <si>
    <t>Předizolované měděné potrubí chlazení duální 6,35 mm - 1/4" x  12,70 - 1/2"</t>
  </si>
  <si>
    <t>751-R.1.22.02</t>
  </si>
  <si>
    <t>Plastová lišta s UV ochranou</t>
  </si>
  <si>
    <t>751-R.1.22.03</t>
  </si>
  <si>
    <t>Chladivo</t>
  </si>
  <si>
    <t>751-R.1.22.04</t>
  </si>
  <si>
    <t>Přípomoce ELE a MaR</t>
  </si>
  <si>
    <t>751-R.1.22.05</t>
  </si>
  <si>
    <t>Uvedení do provozu</t>
  </si>
  <si>
    <t>751-R.1.23</t>
  </si>
  <si>
    <t>Betonový základ pro kondenzační jednotku</t>
  </si>
  <si>
    <t>751-R.1.30.50</t>
  </si>
  <si>
    <t>Čtyřhranné FeZn. potrubí skupiny I. do obvodu 2630 mm, 70% tvarovek</t>
  </si>
  <si>
    <t>751-R.1.30.51</t>
  </si>
  <si>
    <t>751-R.1.30.52</t>
  </si>
  <si>
    <t>Čtyřhranné FeZn. potrubí skupiny I. do obvodu 4000 mm, 70% tvarovek</t>
  </si>
  <si>
    <t>751-R.1.40.51</t>
  </si>
  <si>
    <t>751-R.1.40.52</t>
  </si>
  <si>
    <t>751-R.2.01</t>
  </si>
  <si>
    <t>Dodávka a montáž vzduchotechnické jednotky včetně příslušenství
Celkový návrhový výkon jednotky 22500 m³/h přívodního a odvodního vzduchu. Účinnost zpětného získávání tepla (bez vlivu kondenzace) v pracovním bodě (22500/22500 m³/h) je min. 78,1 %. Jednotka splňuje požadavky na ekodesign.  Sestava větrací jednotky v provedení se zpětným ziskem tepla zahruje: dvojici pružně uložených ventilátorů se dvěma dvojicemi EC motorů o celkovém příkonu do 2x7,37 kW a 2x8,89 kW, čtyřokruhový přímý chladič, automatickou protimrazovou ochranu, výsuvné kazetové filtry přiváděného vzduchu G4 a F7 a odváděného vzduchu M5 vzduchu, pružné manžety na všech hrdlech jednotky, odvody kondenzátu. Součástí uzavřené autonomní regulace budou čidla tlaku a teploty, relativní vlhkosti, koncentrace CO2, regulační modul s řídicím systémem a ethernetovým vstupem, ovladací panel, hlavní vypínač jednotky. Regulace jednotky bude v automatickém režimu umožňovat řízené větrání funkcí konstatního průtoku na základě skutečné potřeby a časového režimu a další požadované funkce.
Stav vzduchu před úpravou: 
zima   te  =  -15 °C     j = 95 % 
léto:     te =    35°C     j =  35 %
Stav vzduchu po úpravě:  
zima   t  =  24 °C  j = bez úpravy 
léto:    t =  24 °C φ = bez úpravy
Ventilátory přívodní EC s proměnnými otáčkami
     Ve    = 22500 m³/h (návrhový pracovní bod)
     pext =      450 Pa
     Ne  =       2x 4,445 kW /400 V      
Ventilátory odvodní EC s proměnnými otáčkami
     Ve    = 22500 m³/h (návrhový pracovní bod)
     pext =      450 Pa
     Ne  =       2x3,685 kW /400 V     
Rotační rekuperátor
     Účinnost rekuperace min. 78,1 %
Čtyřokruhový Cu/Al pro chladivo R401A, výkon-ohřev 4x27 kW při návrhových teplotách, výkon-chlazení 4x25 kW při návrhových teplotách</t>
  </si>
  <si>
    <t>751-R.2.02</t>
  </si>
  <si>
    <t>Tlumič hluku do potrubí buňkový 2000x1000 mm, délka 2000 mm
Tlak ztráta při V = 22500 m3/h max. 13 Pa. Šířka buňky 400mm. Min. hodnoty útlumu dle TZ</t>
  </si>
  <si>
    <t>751-R.2.03</t>
  </si>
  <si>
    <t>Tlumič hluku do potrubí buňkový 2000x1000 mm, délka 1500 mm
Tlak ztráta při V = 22500 m3/h max. 26 Pa. Šířka buňky 200 mm. Min. hodnoty útlumu dle TZ</t>
  </si>
  <si>
    <t>751-R.2.04</t>
  </si>
  <si>
    <t>Tlumič hluku do potrubí buňkový 2000x1000 mm, délka 1000 mm
Tlak ztráta při V = 22500 m3/h max. 26 Pa. Šířka buňky 200 mm. Min. hodnoty útlumu dle TZ</t>
  </si>
  <si>
    <t>751-R.2.05</t>
  </si>
  <si>
    <t>Fasádní mřížka hranatá 1800x1600, s ochranou mřížkou proti vniknutí živočichů. Sef min. = 2,16 m2</t>
  </si>
  <si>
    <t>751-R.2.20</t>
  </si>
  <si>
    <t xml:space="preserve">Kondenzační jednotka pro VZT 2.01
Výkon chlazení / topení [kW] 4x25/4x27
Maximální el. příkon jednotky [kW] 9,58
El. připojení [V/Hz] 400V/50
Rozměr Š*V*H [mm] 940x1630x460
Hmotnost [kg] 154
Typ chladiva R410A
Dodávka včetně: elektronického vstřikovacího ventilu, komunikačního modulu AHU pro VZT jednotku </t>
  </si>
  <si>
    <t>751-R.2.21</t>
  </si>
  <si>
    <t>AHU kit pro CACR410a jednotky Qchl=2,6 - 25,0kW, krytí IP54</t>
  </si>
  <si>
    <t>751-R.2.22.01</t>
  </si>
  <si>
    <t>751-R.2.22.02</t>
  </si>
  <si>
    <t>751-R.2.22.03</t>
  </si>
  <si>
    <t>751-R.2.22.04</t>
  </si>
  <si>
    <t>751-R.2.22.05</t>
  </si>
  <si>
    <t>751-R.2.23</t>
  </si>
  <si>
    <t>751-R.2.30.50</t>
  </si>
  <si>
    <t>751-R.2.30.51</t>
  </si>
  <si>
    <t>Čtyřhranné FeZn. potrubí skupiny I. do obvodu 4460 mm, 40% tvarovek</t>
  </si>
  <si>
    <t>751-R.2.30.52</t>
  </si>
  <si>
    <t>Čtyřhranné FeZn. potrubí skupiny I. do obvodu 5600 mm, 0% tvarovek</t>
  </si>
  <si>
    <t>751-R.2.30.53</t>
  </si>
  <si>
    <t>Čtyřhranné FeZn. potrubí skupiny I. do obvodu 6800 mm, 90% tvarovek</t>
  </si>
  <si>
    <t>751-R.2.30.54</t>
  </si>
  <si>
    <t>Čtyřhranné FeZn. potrubí skupiny I. do obvodu 18800 mm, 0% tvarovek</t>
  </si>
  <si>
    <t>751-R.2.40.52</t>
  </si>
  <si>
    <t>751-R.2.50</t>
  </si>
  <si>
    <t>Nosná ocelová konstrukce pro zař. 2.01
4x ocelový sloup - 2x profil UPE 120, délky 2100 mm, včetně 8x patka/hlavice plech 250x250x10 mm, vč. kotvení.
(Přesné parametry a výrobní dokumentace bude součásti dodávky stavby)</t>
  </si>
  <si>
    <t>751-R.90.05</t>
  </si>
  <si>
    <t>Přeložení potrubí TOP - DN 50, vč. izolace tl. 50 mm</t>
  </si>
  <si>
    <t>751-R.90.06</t>
  </si>
  <si>
    <t>Odstranění stávajících nepoužívaných vedení ELE/TOP/VZT</t>
  </si>
  <si>
    <t>84</t>
  </si>
  <si>
    <t>751-R.90.07</t>
  </si>
  <si>
    <t>Příprava elektřiny</t>
  </si>
  <si>
    <t>86</t>
  </si>
  <si>
    <t>751-R.90.08</t>
  </si>
  <si>
    <t>Pružné uložení vzduchotechnické jednotky pružné vložky na připojovacích hrdlech.</t>
  </si>
  <si>
    <t>88</t>
  </si>
  <si>
    <t>90</t>
  </si>
  <si>
    <t>92</t>
  </si>
  <si>
    <t>47</t>
  </si>
  <si>
    <t>751-R.90.50</t>
  </si>
  <si>
    <t xml:space="preserve">Měření a regulace
</t>
  </si>
  <si>
    <t>-1691888594</t>
  </si>
  <si>
    <t>P</t>
  </si>
  <si>
    <t>Poznámka k položce:
Kromě prvků M+R uvedených u jednotlivých elementů ve specifikaci VZT a ELEKTRO, jsou veškeré další přístroje, čidla, elmotory, a pod. dodávkou jednotek.</t>
  </si>
  <si>
    <t>-2109650805</t>
  </si>
  <si>
    <t>49</t>
  </si>
  <si>
    <t>-1127400524</t>
  </si>
  <si>
    <t>1461991322</t>
  </si>
  <si>
    <t>51</t>
  </si>
  <si>
    <t>580029394</t>
  </si>
  <si>
    <t>03 - Osvětlení - v prostorách haly a tribuny</t>
  </si>
  <si>
    <t xml:space="preserve">    741 - Elektroinstalace - silnoproud</t>
  </si>
  <si>
    <t>741</t>
  </si>
  <si>
    <t>Elektroinstalace - silnoproud</t>
  </si>
  <si>
    <t>741R00001</t>
  </si>
  <si>
    <t>Osvětlení a elektroinstalace v prostorách podhledu haly a tribuny</t>
  </si>
  <si>
    <t>-1929370454</t>
  </si>
  <si>
    <t>Poznámka k položce:
Viz PD osvětlení</t>
  </si>
  <si>
    <t>04 - Konstrukce podhledu - v prostorách haly a tribuny</t>
  </si>
  <si>
    <t xml:space="preserve">    763 - Konstrukce suché výstavby</t>
  </si>
  <si>
    <t>763</t>
  </si>
  <si>
    <t>Konstrukce suché výstavby</t>
  </si>
  <si>
    <t>763R00001</t>
  </si>
  <si>
    <t>Podhled - demontáž stávajícho podhledu a montáž akustického podhledu
Položka zahrnuje demonžtáž stávajícího stropního pláště (perforované mřížky, akustiská minerální izolace, závěsný systém), odvoz a likvidace odpadu, přípravu podkladu pro kotvení nového akustického pohledu - viz dále.
Podhled bude kotven na příhradové ocelové vazníky tvořící nosnou konstrukci střešního pláště. Rozteč vazníku je cca 6m, spodní pásnice každého je tvořena dvojicí profilů U 220.
Návrh podhledu:
Heradesign Fine tl. 35 mm, s celkovým svěšením 235 mm od stávajícího plechového záklopu z vlnitých plechů. Ve vzniklé dutině bude umístěna minerální izolace tl. 60 mm. Panely budou instalované montážním systémem B z důvodu dodržení požadavku na dostatečnou odolnost proti nárazu míče třídy 1A. Materiál bude třídy pohltivosti B s αw = 0,80(L).
Podhled je ve výšce 8-10 m na podlahou,  
V rámci podhledu bude do podhledu montováno 122 ks svítidel (dvou rozměrů nad hrací plochou + 7 nouzových svítidel nad tribunou) a 152 vyústek vzduchotechniky (200x300 mm 48 ks, 300x300 mm 92 ks a 400x200 mm 12 ks), v místech těchto prostupů bude konstrukce upravena dle potřeby.
Pro nacenění je nutná prolídka na místě předem!
Součástí dodváky je výrobní dokumentace a dokumentace skutečného provedení.</t>
  </si>
  <si>
    <t>m2</t>
  </si>
  <si>
    <t>-1082928055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</si>
</sst>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0" fillId="0" borderId="22" xfId="0" applyFont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DEK_001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Starez Brno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29. 4. 2024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ROUND(SUM(AG95:AG98),2)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ROUND(SUM(AS95:AS98),2)</f>
        <v>0</v>
      </c>
      <c r="AT94" s="95">
        <f>ROUND(SUM(AV94:AW94),2)</f>
        <v>0</v>
      </c>
      <c r="AU94" s="96">
        <f>ROUND(SUM(AU95:AU98),5)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ROUND(SUM(AZ95:AZ98),2)</f>
        <v>0</v>
      </c>
      <c r="BA94" s="95">
        <f>ROUND(SUM(BA95:BA98),2)</f>
        <v>0</v>
      </c>
      <c r="BB94" s="95">
        <f>ROUND(SUM(BB95:BB98),2)</f>
        <v>0</v>
      </c>
      <c r="BC94" s="95">
        <f>ROUND(SUM(BC95:BC98),2)</f>
        <v>0</v>
      </c>
      <c r="BD94" s="97">
        <f>ROUND(SUM(BD95:BD98),2)</f>
        <v>0</v>
      </c>
      <c r="BE94" s="6"/>
      <c r="BS94" s="98" t="s">
        <v>72</v>
      </c>
      <c r="BT94" s="98" t="s">
        <v>73</v>
      </c>
      <c r="BU94" s="99" t="s">
        <v>74</v>
      </c>
      <c r="BV94" s="98" t="s">
        <v>75</v>
      </c>
      <c r="BW94" s="98" t="s">
        <v>4</v>
      </c>
      <c r="BX94" s="98" t="s">
        <v>76</v>
      </c>
      <c r="CL94" s="98" t="s">
        <v>1</v>
      </c>
    </row>
    <row r="95" spans="1:91" s="7" customFormat="1" ht="37.5" customHeight="1">
      <c r="A95" s="100" t="s">
        <v>77</v>
      </c>
      <c r="B95" s="101"/>
      <c r="C95" s="102"/>
      <c r="D95" s="103" t="s">
        <v>78</v>
      </c>
      <c r="E95" s="103"/>
      <c r="F95" s="103"/>
      <c r="G95" s="103"/>
      <c r="H95" s="103"/>
      <c r="I95" s="104"/>
      <c r="J95" s="103" t="s">
        <v>79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'01 - Fáze SO1 - Rozvody V...'!J30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80</v>
      </c>
      <c r="AR95" s="101"/>
      <c r="AS95" s="107">
        <v>0</v>
      </c>
      <c r="AT95" s="108">
        <f>ROUND(SUM(AV95:AW95),2)</f>
        <v>0</v>
      </c>
      <c r="AU95" s="109">
        <f>'01 - Fáze SO1 - Rozvody V...'!P125</f>
        <v>0</v>
      </c>
      <c r="AV95" s="108">
        <f>'01 - Fáze SO1 - Rozvody V...'!J33</f>
        <v>0</v>
      </c>
      <c r="AW95" s="108">
        <f>'01 - Fáze SO1 - Rozvody V...'!J34</f>
        <v>0</v>
      </c>
      <c r="AX95" s="108">
        <f>'01 - Fáze SO1 - Rozvody V...'!J35</f>
        <v>0</v>
      </c>
      <c r="AY95" s="108">
        <f>'01 - Fáze SO1 - Rozvody V...'!J36</f>
        <v>0</v>
      </c>
      <c r="AZ95" s="108">
        <f>'01 - Fáze SO1 - Rozvody V...'!F33</f>
        <v>0</v>
      </c>
      <c r="BA95" s="108">
        <f>'01 - Fáze SO1 - Rozvody V...'!F34</f>
        <v>0</v>
      </c>
      <c r="BB95" s="108">
        <f>'01 - Fáze SO1 - Rozvody V...'!F35</f>
        <v>0</v>
      </c>
      <c r="BC95" s="108">
        <f>'01 - Fáze SO1 - Rozvody V...'!F36</f>
        <v>0</v>
      </c>
      <c r="BD95" s="110">
        <f>'01 - Fáze SO1 - Rozvody V...'!F37</f>
        <v>0</v>
      </c>
      <c r="BE95" s="7"/>
      <c r="BT95" s="111" t="s">
        <v>81</v>
      </c>
      <c r="BV95" s="111" t="s">
        <v>75</v>
      </c>
      <c r="BW95" s="111" t="s">
        <v>82</v>
      </c>
      <c r="BX95" s="111" t="s">
        <v>4</v>
      </c>
      <c r="CL95" s="111" t="s">
        <v>1</v>
      </c>
      <c r="CM95" s="111" t="s">
        <v>83</v>
      </c>
    </row>
    <row r="96" spans="1:91" s="7" customFormat="1" ht="24.75" customHeight="1">
      <c r="A96" s="100" t="s">
        <v>77</v>
      </c>
      <c r="B96" s="101"/>
      <c r="C96" s="102"/>
      <c r="D96" s="103" t="s">
        <v>84</v>
      </c>
      <c r="E96" s="103"/>
      <c r="F96" s="103"/>
      <c r="G96" s="103"/>
      <c r="H96" s="103"/>
      <c r="I96" s="104"/>
      <c r="J96" s="103" t="s">
        <v>85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5">
        <f>'02 - Fáze SO1 - Rozvody V...'!J30</f>
        <v>0</v>
      </c>
      <c r="AH96" s="104"/>
      <c r="AI96" s="104"/>
      <c r="AJ96" s="104"/>
      <c r="AK96" s="104"/>
      <c r="AL96" s="104"/>
      <c r="AM96" s="104"/>
      <c r="AN96" s="105">
        <f>SUM(AG96,AT96)</f>
        <v>0</v>
      </c>
      <c r="AO96" s="104"/>
      <c r="AP96" s="104"/>
      <c r="AQ96" s="106" t="s">
        <v>80</v>
      </c>
      <c r="AR96" s="101"/>
      <c r="AS96" s="107">
        <v>0</v>
      </c>
      <c r="AT96" s="108">
        <f>ROUND(SUM(AV96:AW96),2)</f>
        <v>0</v>
      </c>
      <c r="AU96" s="109">
        <f>'02 - Fáze SO1 - Rozvody V...'!P125</f>
        <v>0</v>
      </c>
      <c r="AV96" s="108">
        <f>'02 - Fáze SO1 - Rozvody V...'!J33</f>
        <v>0</v>
      </c>
      <c r="AW96" s="108">
        <f>'02 - Fáze SO1 - Rozvody V...'!J34</f>
        <v>0</v>
      </c>
      <c r="AX96" s="108">
        <f>'02 - Fáze SO1 - Rozvody V...'!J35</f>
        <v>0</v>
      </c>
      <c r="AY96" s="108">
        <f>'02 - Fáze SO1 - Rozvody V...'!J36</f>
        <v>0</v>
      </c>
      <c r="AZ96" s="108">
        <f>'02 - Fáze SO1 - Rozvody V...'!F33</f>
        <v>0</v>
      </c>
      <c r="BA96" s="108">
        <f>'02 - Fáze SO1 - Rozvody V...'!F34</f>
        <v>0</v>
      </c>
      <c r="BB96" s="108">
        <f>'02 - Fáze SO1 - Rozvody V...'!F35</f>
        <v>0</v>
      </c>
      <c r="BC96" s="108">
        <f>'02 - Fáze SO1 - Rozvody V...'!F36</f>
        <v>0</v>
      </c>
      <c r="BD96" s="110">
        <f>'02 - Fáze SO1 - Rozvody V...'!F37</f>
        <v>0</v>
      </c>
      <c r="BE96" s="7"/>
      <c r="BT96" s="111" t="s">
        <v>81</v>
      </c>
      <c r="BV96" s="111" t="s">
        <v>75</v>
      </c>
      <c r="BW96" s="111" t="s">
        <v>86</v>
      </c>
      <c r="BX96" s="111" t="s">
        <v>4</v>
      </c>
      <c r="CL96" s="111" t="s">
        <v>1</v>
      </c>
      <c r="CM96" s="111" t="s">
        <v>83</v>
      </c>
    </row>
    <row r="97" spans="1:91" s="7" customFormat="1" ht="16.5" customHeight="1">
      <c r="A97" s="100" t="s">
        <v>77</v>
      </c>
      <c r="B97" s="101"/>
      <c r="C97" s="102"/>
      <c r="D97" s="103" t="s">
        <v>87</v>
      </c>
      <c r="E97" s="103"/>
      <c r="F97" s="103"/>
      <c r="G97" s="103"/>
      <c r="H97" s="103"/>
      <c r="I97" s="104"/>
      <c r="J97" s="103" t="s">
        <v>88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5">
        <f>'03 - Osvětlení - v prosto...'!J30</f>
        <v>0</v>
      </c>
      <c r="AH97" s="104"/>
      <c r="AI97" s="104"/>
      <c r="AJ97" s="104"/>
      <c r="AK97" s="104"/>
      <c r="AL97" s="104"/>
      <c r="AM97" s="104"/>
      <c r="AN97" s="105">
        <f>SUM(AG97,AT97)</f>
        <v>0</v>
      </c>
      <c r="AO97" s="104"/>
      <c r="AP97" s="104"/>
      <c r="AQ97" s="106" t="s">
        <v>80</v>
      </c>
      <c r="AR97" s="101"/>
      <c r="AS97" s="107">
        <v>0</v>
      </c>
      <c r="AT97" s="108">
        <f>ROUND(SUM(AV97:AW97),2)</f>
        <v>0</v>
      </c>
      <c r="AU97" s="109">
        <f>'03 - Osvětlení - v prosto...'!P118</f>
        <v>0</v>
      </c>
      <c r="AV97" s="108">
        <f>'03 - Osvětlení - v prosto...'!J33</f>
        <v>0</v>
      </c>
      <c r="AW97" s="108">
        <f>'03 - Osvětlení - v prosto...'!J34</f>
        <v>0</v>
      </c>
      <c r="AX97" s="108">
        <f>'03 - Osvětlení - v prosto...'!J35</f>
        <v>0</v>
      </c>
      <c r="AY97" s="108">
        <f>'03 - Osvětlení - v prosto...'!J36</f>
        <v>0</v>
      </c>
      <c r="AZ97" s="108">
        <f>'03 - Osvětlení - v prosto...'!F33</f>
        <v>0</v>
      </c>
      <c r="BA97" s="108">
        <f>'03 - Osvětlení - v prosto...'!F34</f>
        <v>0</v>
      </c>
      <c r="BB97" s="108">
        <f>'03 - Osvětlení - v prosto...'!F35</f>
        <v>0</v>
      </c>
      <c r="BC97" s="108">
        <f>'03 - Osvětlení - v prosto...'!F36</f>
        <v>0</v>
      </c>
      <c r="BD97" s="110">
        <f>'03 - Osvětlení - v prosto...'!F37</f>
        <v>0</v>
      </c>
      <c r="BE97" s="7"/>
      <c r="BT97" s="111" t="s">
        <v>81</v>
      </c>
      <c r="BV97" s="111" t="s">
        <v>75</v>
      </c>
      <c r="BW97" s="111" t="s">
        <v>89</v>
      </c>
      <c r="BX97" s="111" t="s">
        <v>4</v>
      </c>
      <c r="CL97" s="111" t="s">
        <v>1</v>
      </c>
      <c r="CM97" s="111" t="s">
        <v>83</v>
      </c>
    </row>
    <row r="98" spans="1:91" s="7" customFormat="1" ht="24.75" customHeight="1">
      <c r="A98" s="100" t="s">
        <v>77</v>
      </c>
      <c r="B98" s="101"/>
      <c r="C98" s="102"/>
      <c r="D98" s="103" t="s">
        <v>90</v>
      </c>
      <c r="E98" s="103"/>
      <c r="F98" s="103"/>
      <c r="G98" s="103"/>
      <c r="H98" s="103"/>
      <c r="I98" s="104"/>
      <c r="J98" s="103" t="s">
        <v>91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5">
        <f>'04 - Konstrukce podhledu ...'!J30</f>
        <v>0</v>
      </c>
      <c r="AH98" s="104"/>
      <c r="AI98" s="104"/>
      <c r="AJ98" s="104"/>
      <c r="AK98" s="104"/>
      <c r="AL98" s="104"/>
      <c r="AM98" s="104"/>
      <c r="AN98" s="105">
        <f>SUM(AG98,AT98)</f>
        <v>0</v>
      </c>
      <c r="AO98" s="104"/>
      <c r="AP98" s="104"/>
      <c r="AQ98" s="106" t="s">
        <v>80</v>
      </c>
      <c r="AR98" s="101"/>
      <c r="AS98" s="112">
        <v>0</v>
      </c>
      <c r="AT98" s="113">
        <f>ROUND(SUM(AV98:AW98),2)</f>
        <v>0</v>
      </c>
      <c r="AU98" s="114">
        <f>'04 - Konstrukce podhledu ...'!P118</f>
        <v>0</v>
      </c>
      <c r="AV98" s="113">
        <f>'04 - Konstrukce podhledu ...'!J33</f>
        <v>0</v>
      </c>
      <c r="AW98" s="113">
        <f>'04 - Konstrukce podhledu ...'!J34</f>
        <v>0</v>
      </c>
      <c r="AX98" s="113">
        <f>'04 - Konstrukce podhledu ...'!J35</f>
        <v>0</v>
      </c>
      <c r="AY98" s="113">
        <f>'04 - Konstrukce podhledu ...'!J36</f>
        <v>0</v>
      </c>
      <c r="AZ98" s="113">
        <f>'04 - Konstrukce podhledu ...'!F33</f>
        <v>0</v>
      </c>
      <c r="BA98" s="113">
        <f>'04 - Konstrukce podhledu ...'!F34</f>
        <v>0</v>
      </c>
      <c r="BB98" s="113">
        <f>'04 - Konstrukce podhledu ...'!F35</f>
        <v>0</v>
      </c>
      <c r="BC98" s="113">
        <f>'04 - Konstrukce podhledu ...'!F36</f>
        <v>0</v>
      </c>
      <c r="BD98" s="115">
        <f>'04 - Konstrukce podhledu ...'!F37</f>
        <v>0</v>
      </c>
      <c r="BE98" s="7"/>
      <c r="BT98" s="111" t="s">
        <v>81</v>
      </c>
      <c r="BV98" s="111" t="s">
        <v>75</v>
      </c>
      <c r="BW98" s="111" t="s">
        <v>92</v>
      </c>
      <c r="BX98" s="111" t="s">
        <v>4</v>
      </c>
      <c r="CL98" s="111" t="s">
        <v>1</v>
      </c>
      <c r="CM98" s="111" t="s">
        <v>83</v>
      </c>
    </row>
    <row r="99" spans="1:57" s="2" customFormat="1" ht="30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5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Fáze SO1 - Rozvody V...'!C2" display="/"/>
    <hyperlink ref="A96" location="'02 - Fáze SO1 - Rozvody V...'!C2" display="/"/>
    <hyperlink ref="A97" location="'03 - Osvětlení - v prosto...'!C2" display="/"/>
    <hyperlink ref="A98" location="'04 - Konstrukce podhled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93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Starez Brno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5"/>
      <c r="C9" s="34"/>
      <c r="D9" s="34"/>
      <c r="E9" s="63" t="s">
        <v>95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29. 4. 2024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8"/>
      <c r="B27" s="119"/>
      <c r="C27" s="118"/>
      <c r="D27" s="118"/>
      <c r="E27" s="32" t="s">
        <v>96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ROUND((SUM(BE125:BE179)),2)</f>
        <v>0</v>
      </c>
      <c r="G33" s="34"/>
      <c r="H33" s="34"/>
      <c r="I33" s="124">
        <v>0.21</v>
      </c>
      <c r="J33" s="123">
        <f>ROUND(((SUM(BE125:BE179))*I33),2)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ROUND((SUM(BF125:BF179)),2)</f>
        <v>0</v>
      </c>
      <c r="G34" s="34"/>
      <c r="H34" s="34"/>
      <c r="I34" s="124">
        <v>0.12</v>
      </c>
      <c r="J34" s="123">
        <f>ROUND(((SUM(BF125:BF179))*I34),2)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ROUND((SUM(BG125:BG179)),2)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ROUND((SUM(BH125:BH179)),2)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ROUND((SUM(BI125:BI179)),2)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Starez Brno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>
      <c r="A87" s="34"/>
      <c r="B87" s="35"/>
      <c r="C87" s="34"/>
      <c r="D87" s="34"/>
      <c r="E87" s="63" t="str">
        <f>E9</f>
        <v xml:space="preserve">01 - Fáze SO1 - Rozvody VZT zařízení 1.01 a 2.01  - v prostorách haly a tribuny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29. 4. 2024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98</v>
      </c>
      <c r="D94" s="125"/>
      <c r="E94" s="125"/>
      <c r="F94" s="125"/>
      <c r="G94" s="125"/>
      <c r="H94" s="125"/>
      <c r="I94" s="125"/>
      <c r="J94" s="134" t="s">
        <v>99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100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101</v>
      </c>
    </row>
    <row r="97" spans="1:31" s="9" customFormat="1" ht="24.95" customHeight="1">
      <c r="A97" s="9"/>
      <c r="B97" s="136"/>
      <c r="C97" s="9"/>
      <c r="D97" s="137" t="s">
        <v>102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103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0"/>
      <c r="C99" s="10"/>
      <c r="D99" s="141" t="s">
        <v>104</v>
      </c>
      <c r="E99" s="142"/>
      <c r="F99" s="142"/>
      <c r="G99" s="142"/>
      <c r="H99" s="142"/>
      <c r="I99" s="142"/>
      <c r="J99" s="143">
        <f>J140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0"/>
      <c r="C100" s="10"/>
      <c r="D100" s="141" t="s">
        <v>105</v>
      </c>
      <c r="E100" s="142"/>
      <c r="F100" s="142"/>
      <c r="G100" s="142"/>
      <c r="H100" s="142"/>
      <c r="I100" s="142"/>
      <c r="J100" s="143">
        <f>J167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6"/>
      <c r="C101" s="9"/>
      <c r="D101" s="137" t="s">
        <v>106</v>
      </c>
      <c r="E101" s="138"/>
      <c r="F101" s="138"/>
      <c r="G101" s="138"/>
      <c r="H101" s="138"/>
      <c r="I101" s="138"/>
      <c r="J101" s="139">
        <f>J171</f>
        <v>0</v>
      </c>
      <c r="K101" s="9"/>
      <c r="L101" s="13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6"/>
      <c r="C102" s="9"/>
      <c r="D102" s="137" t="s">
        <v>107</v>
      </c>
      <c r="E102" s="138"/>
      <c r="F102" s="138"/>
      <c r="G102" s="138"/>
      <c r="H102" s="138"/>
      <c r="I102" s="138"/>
      <c r="J102" s="139">
        <f>J173</f>
        <v>0</v>
      </c>
      <c r="K102" s="9"/>
      <c r="L102" s="13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40"/>
      <c r="C103" s="10"/>
      <c r="D103" s="141" t="s">
        <v>108</v>
      </c>
      <c r="E103" s="142"/>
      <c r="F103" s="142"/>
      <c r="G103" s="142"/>
      <c r="H103" s="142"/>
      <c r="I103" s="142"/>
      <c r="J103" s="143">
        <f>J174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0"/>
      <c r="C104" s="10"/>
      <c r="D104" s="141" t="s">
        <v>109</v>
      </c>
      <c r="E104" s="142"/>
      <c r="F104" s="142"/>
      <c r="G104" s="142"/>
      <c r="H104" s="142"/>
      <c r="I104" s="142"/>
      <c r="J104" s="143">
        <f>J176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0"/>
      <c r="C105" s="10"/>
      <c r="D105" s="141" t="s">
        <v>110</v>
      </c>
      <c r="E105" s="142"/>
      <c r="F105" s="142"/>
      <c r="G105" s="142"/>
      <c r="H105" s="142"/>
      <c r="I105" s="142"/>
      <c r="J105" s="143">
        <f>J178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111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Starez Brno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94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30" customHeight="1">
      <c r="A117" s="34"/>
      <c r="B117" s="35"/>
      <c r="C117" s="34"/>
      <c r="D117" s="34"/>
      <c r="E117" s="63" t="str">
        <f>E9</f>
        <v xml:space="preserve">01 - Fáze SO1 - Rozvody VZT zařízení 1.01 a 2.01  - v prostorách haly a tribuny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29. 4. 2024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31</v>
      </c>
      <c r="J122" s="32" t="str">
        <f>E24</f>
        <v xml:space="preserve"> 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112</v>
      </c>
      <c r="D124" s="147" t="s">
        <v>58</v>
      </c>
      <c r="E124" s="147" t="s">
        <v>54</v>
      </c>
      <c r="F124" s="147" t="s">
        <v>55</v>
      </c>
      <c r="G124" s="147" t="s">
        <v>113</v>
      </c>
      <c r="H124" s="147" t="s">
        <v>114</v>
      </c>
      <c r="I124" s="147" t="s">
        <v>115</v>
      </c>
      <c r="J124" s="147" t="s">
        <v>99</v>
      </c>
      <c r="K124" s="148" t="s">
        <v>116</v>
      </c>
      <c r="L124" s="149"/>
      <c r="M124" s="82" t="s">
        <v>1</v>
      </c>
      <c r="N124" s="83" t="s">
        <v>37</v>
      </c>
      <c r="O124" s="83" t="s">
        <v>117</v>
      </c>
      <c r="P124" s="83" t="s">
        <v>118</v>
      </c>
      <c r="Q124" s="83" t="s">
        <v>119</v>
      </c>
      <c r="R124" s="83" t="s">
        <v>120</v>
      </c>
      <c r="S124" s="83" t="s">
        <v>121</v>
      </c>
      <c r="T124" s="84" t="s">
        <v>122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123</v>
      </c>
      <c r="D125" s="34"/>
      <c r="E125" s="34"/>
      <c r="F125" s="34"/>
      <c r="G125" s="34"/>
      <c r="H125" s="34"/>
      <c r="I125" s="34"/>
      <c r="J125" s="150">
        <f>BK125</f>
        <v>0</v>
      </c>
      <c r="K125" s="34"/>
      <c r="L125" s="35"/>
      <c r="M125" s="85"/>
      <c r="N125" s="69"/>
      <c r="O125" s="86"/>
      <c r="P125" s="151">
        <f>P126+P171+P173</f>
        <v>0</v>
      </c>
      <c r="Q125" s="86"/>
      <c r="R125" s="151">
        <f>R126+R171+R173</f>
        <v>0</v>
      </c>
      <c r="S125" s="86"/>
      <c r="T125" s="152">
        <f>T126+T171+T173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72</v>
      </c>
      <c r="AU125" s="15" t="s">
        <v>101</v>
      </c>
      <c r="BK125" s="153">
        <f>BK126+BK171+BK173</f>
        <v>0</v>
      </c>
    </row>
    <row r="126" spans="1:63" s="12" customFormat="1" ht="25.9" customHeight="1">
      <c r="A126" s="12"/>
      <c r="B126" s="154"/>
      <c r="C126" s="12"/>
      <c r="D126" s="155" t="s">
        <v>72</v>
      </c>
      <c r="E126" s="156" t="s">
        <v>124</v>
      </c>
      <c r="F126" s="156" t="s">
        <v>125</v>
      </c>
      <c r="G126" s="12"/>
      <c r="H126" s="12"/>
      <c r="I126" s="157"/>
      <c r="J126" s="158">
        <f>BK126</f>
        <v>0</v>
      </c>
      <c r="K126" s="12"/>
      <c r="L126" s="154"/>
      <c r="M126" s="159"/>
      <c r="N126" s="160"/>
      <c r="O126" s="160"/>
      <c r="P126" s="161">
        <f>P127+P140+P167</f>
        <v>0</v>
      </c>
      <c r="Q126" s="160"/>
      <c r="R126" s="161">
        <f>R127+R140+R167</f>
        <v>0</v>
      </c>
      <c r="S126" s="160"/>
      <c r="T126" s="162">
        <f>T127+T140+T167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5" t="s">
        <v>83</v>
      </c>
      <c r="AT126" s="163" t="s">
        <v>72</v>
      </c>
      <c r="AU126" s="163" t="s">
        <v>73</v>
      </c>
      <c r="AY126" s="155" t="s">
        <v>126</v>
      </c>
      <c r="BK126" s="164">
        <f>BK127+BK140+BK167</f>
        <v>0</v>
      </c>
    </row>
    <row r="127" spans="1:63" s="12" customFormat="1" ht="22.8" customHeight="1">
      <c r="A127" s="12"/>
      <c r="B127" s="154"/>
      <c r="C127" s="12"/>
      <c r="D127" s="155" t="s">
        <v>72</v>
      </c>
      <c r="E127" s="165" t="s">
        <v>127</v>
      </c>
      <c r="F127" s="165" t="s">
        <v>128</v>
      </c>
      <c r="G127" s="12"/>
      <c r="H127" s="12"/>
      <c r="I127" s="157"/>
      <c r="J127" s="166">
        <f>BK127</f>
        <v>0</v>
      </c>
      <c r="K127" s="12"/>
      <c r="L127" s="154"/>
      <c r="M127" s="159"/>
      <c r="N127" s="160"/>
      <c r="O127" s="160"/>
      <c r="P127" s="161">
        <f>SUM(P128:P139)</f>
        <v>0</v>
      </c>
      <c r="Q127" s="160"/>
      <c r="R127" s="161">
        <f>SUM(R128:R139)</f>
        <v>0</v>
      </c>
      <c r="S127" s="160"/>
      <c r="T127" s="162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5" t="s">
        <v>81</v>
      </c>
      <c r="AT127" s="163" t="s">
        <v>72</v>
      </c>
      <c r="AU127" s="163" t="s">
        <v>81</v>
      </c>
      <c r="AY127" s="155" t="s">
        <v>126</v>
      </c>
      <c r="BK127" s="164">
        <f>SUM(BK128:BK139)</f>
        <v>0</v>
      </c>
    </row>
    <row r="128" spans="1:65" s="2" customFormat="1" ht="44.25" customHeight="1">
      <c r="A128" s="34"/>
      <c r="B128" s="167"/>
      <c r="C128" s="168" t="s">
        <v>81</v>
      </c>
      <c r="D128" s="168" t="s">
        <v>129</v>
      </c>
      <c r="E128" s="169" t="s">
        <v>130</v>
      </c>
      <c r="F128" s="170" t="s">
        <v>131</v>
      </c>
      <c r="G128" s="171" t="s">
        <v>132</v>
      </c>
      <c r="H128" s="172">
        <v>2</v>
      </c>
      <c r="I128" s="173"/>
      <c r="J128" s="174">
        <f>ROUND(I128*H128,2)</f>
        <v>0</v>
      </c>
      <c r="K128" s="170" t="s">
        <v>1</v>
      </c>
      <c r="L128" s="35"/>
      <c r="M128" s="175" t="s">
        <v>1</v>
      </c>
      <c r="N128" s="176" t="s">
        <v>38</v>
      </c>
      <c r="O128" s="73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133</v>
      </c>
      <c r="AT128" s="179" t="s">
        <v>129</v>
      </c>
      <c r="AU128" s="179" t="s">
        <v>83</v>
      </c>
      <c r="AY128" s="15" t="s">
        <v>126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5" t="s">
        <v>81</v>
      </c>
      <c r="BK128" s="180">
        <f>ROUND(I128*H128,2)</f>
        <v>0</v>
      </c>
      <c r="BL128" s="15" t="s">
        <v>133</v>
      </c>
      <c r="BM128" s="179" t="s">
        <v>83</v>
      </c>
    </row>
    <row r="129" spans="1:65" s="2" customFormat="1" ht="24.15" customHeight="1">
      <c r="A129" s="34"/>
      <c r="B129" s="167"/>
      <c r="C129" s="168" t="s">
        <v>83</v>
      </c>
      <c r="D129" s="168" t="s">
        <v>129</v>
      </c>
      <c r="E129" s="169" t="s">
        <v>134</v>
      </c>
      <c r="F129" s="170" t="s">
        <v>135</v>
      </c>
      <c r="G129" s="171" t="s">
        <v>132</v>
      </c>
      <c r="H129" s="172">
        <v>48</v>
      </c>
      <c r="I129" s="173"/>
      <c r="J129" s="174">
        <f>ROUND(I129*H129,2)</f>
        <v>0</v>
      </c>
      <c r="K129" s="170" t="s">
        <v>1</v>
      </c>
      <c r="L129" s="35"/>
      <c r="M129" s="175" t="s">
        <v>1</v>
      </c>
      <c r="N129" s="176" t="s">
        <v>38</v>
      </c>
      <c r="O129" s="73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133</v>
      </c>
      <c r="AT129" s="179" t="s">
        <v>129</v>
      </c>
      <c r="AU129" s="179" t="s">
        <v>83</v>
      </c>
      <c r="AY129" s="15" t="s">
        <v>126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" t="s">
        <v>81</v>
      </c>
      <c r="BK129" s="180">
        <f>ROUND(I129*H129,2)</f>
        <v>0</v>
      </c>
      <c r="BL129" s="15" t="s">
        <v>133</v>
      </c>
      <c r="BM129" s="179" t="s">
        <v>133</v>
      </c>
    </row>
    <row r="130" spans="1:65" s="2" customFormat="1" ht="21.75" customHeight="1">
      <c r="A130" s="34"/>
      <c r="B130" s="167"/>
      <c r="C130" s="168" t="s">
        <v>136</v>
      </c>
      <c r="D130" s="168" t="s">
        <v>129</v>
      </c>
      <c r="E130" s="169" t="s">
        <v>137</v>
      </c>
      <c r="F130" s="170" t="s">
        <v>138</v>
      </c>
      <c r="G130" s="171" t="s">
        <v>132</v>
      </c>
      <c r="H130" s="172">
        <v>48</v>
      </c>
      <c r="I130" s="173"/>
      <c r="J130" s="174">
        <f>ROUND(I130*H130,2)</f>
        <v>0</v>
      </c>
      <c r="K130" s="170" t="s">
        <v>1</v>
      </c>
      <c r="L130" s="35"/>
      <c r="M130" s="175" t="s">
        <v>1</v>
      </c>
      <c r="N130" s="176" t="s">
        <v>38</v>
      </c>
      <c r="O130" s="73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133</v>
      </c>
      <c r="AT130" s="179" t="s">
        <v>129</v>
      </c>
      <c r="AU130" s="179" t="s">
        <v>83</v>
      </c>
      <c r="AY130" s="15" t="s">
        <v>126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5" t="s">
        <v>81</v>
      </c>
      <c r="BK130" s="180">
        <f>ROUND(I130*H130,2)</f>
        <v>0</v>
      </c>
      <c r="BL130" s="15" t="s">
        <v>133</v>
      </c>
      <c r="BM130" s="179" t="s">
        <v>139</v>
      </c>
    </row>
    <row r="131" spans="1:65" s="2" customFormat="1" ht="33" customHeight="1">
      <c r="A131" s="34"/>
      <c r="B131" s="167"/>
      <c r="C131" s="168" t="s">
        <v>133</v>
      </c>
      <c r="D131" s="168" t="s">
        <v>129</v>
      </c>
      <c r="E131" s="169" t="s">
        <v>140</v>
      </c>
      <c r="F131" s="170" t="s">
        <v>141</v>
      </c>
      <c r="G131" s="171" t="s">
        <v>142</v>
      </c>
      <c r="H131" s="172">
        <v>65</v>
      </c>
      <c r="I131" s="173"/>
      <c r="J131" s="174">
        <f>ROUND(I131*H131,2)</f>
        <v>0</v>
      </c>
      <c r="K131" s="170" t="s">
        <v>1</v>
      </c>
      <c r="L131" s="35"/>
      <c r="M131" s="175" t="s">
        <v>1</v>
      </c>
      <c r="N131" s="176" t="s">
        <v>38</v>
      </c>
      <c r="O131" s="73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133</v>
      </c>
      <c r="AT131" s="179" t="s">
        <v>129</v>
      </c>
      <c r="AU131" s="179" t="s">
        <v>83</v>
      </c>
      <c r="AY131" s="15" t="s">
        <v>126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5" t="s">
        <v>81</v>
      </c>
      <c r="BK131" s="180">
        <f>ROUND(I131*H131,2)</f>
        <v>0</v>
      </c>
      <c r="BL131" s="15" t="s">
        <v>133</v>
      </c>
      <c r="BM131" s="179" t="s">
        <v>143</v>
      </c>
    </row>
    <row r="132" spans="1:65" s="2" customFormat="1" ht="33" customHeight="1">
      <c r="A132" s="34"/>
      <c r="B132" s="167"/>
      <c r="C132" s="168" t="s">
        <v>144</v>
      </c>
      <c r="D132" s="168" t="s">
        <v>129</v>
      </c>
      <c r="E132" s="169" t="s">
        <v>145</v>
      </c>
      <c r="F132" s="170" t="s">
        <v>146</v>
      </c>
      <c r="G132" s="171" t="s">
        <v>142</v>
      </c>
      <c r="H132" s="172">
        <v>22</v>
      </c>
      <c r="I132" s="173"/>
      <c r="J132" s="174">
        <f>ROUND(I132*H132,2)</f>
        <v>0</v>
      </c>
      <c r="K132" s="170" t="s">
        <v>1</v>
      </c>
      <c r="L132" s="35"/>
      <c r="M132" s="175" t="s">
        <v>1</v>
      </c>
      <c r="N132" s="176" t="s">
        <v>38</v>
      </c>
      <c r="O132" s="73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133</v>
      </c>
      <c r="AT132" s="179" t="s">
        <v>129</v>
      </c>
      <c r="AU132" s="179" t="s">
        <v>83</v>
      </c>
      <c r="AY132" s="15" t="s">
        <v>126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5" t="s">
        <v>81</v>
      </c>
      <c r="BK132" s="180">
        <f>ROUND(I132*H132,2)</f>
        <v>0</v>
      </c>
      <c r="BL132" s="15" t="s">
        <v>133</v>
      </c>
      <c r="BM132" s="179" t="s">
        <v>147</v>
      </c>
    </row>
    <row r="133" spans="1:65" s="2" customFormat="1" ht="24.15" customHeight="1">
      <c r="A133" s="34"/>
      <c r="B133" s="167"/>
      <c r="C133" s="168" t="s">
        <v>139</v>
      </c>
      <c r="D133" s="168" t="s">
        <v>129</v>
      </c>
      <c r="E133" s="169" t="s">
        <v>148</v>
      </c>
      <c r="F133" s="170" t="s">
        <v>149</v>
      </c>
      <c r="G133" s="171" t="s">
        <v>150</v>
      </c>
      <c r="H133" s="172">
        <v>42</v>
      </c>
      <c r="I133" s="173"/>
      <c r="J133" s="174">
        <f>ROUND(I133*H133,2)</f>
        <v>0</v>
      </c>
      <c r="K133" s="170" t="s">
        <v>1</v>
      </c>
      <c r="L133" s="35"/>
      <c r="M133" s="175" t="s">
        <v>1</v>
      </c>
      <c r="N133" s="176" t="s">
        <v>38</v>
      </c>
      <c r="O133" s="73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133</v>
      </c>
      <c r="AT133" s="179" t="s">
        <v>129</v>
      </c>
      <c r="AU133" s="179" t="s">
        <v>83</v>
      </c>
      <c r="AY133" s="15" t="s">
        <v>126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5" t="s">
        <v>81</v>
      </c>
      <c r="BK133" s="180">
        <f>ROUND(I133*H133,2)</f>
        <v>0</v>
      </c>
      <c r="BL133" s="15" t="s">
        <v>133</v>
      </c>
      <c r="BM133" s="179" t="s">
        <v>8</v>
      </c>
    </row>
    <row r="134" spans="1:65" s="2" customFormat="1" ht="24.15" customHeight="1">
      <c r="A134" s="34"/>
      <c r="B134" s="167"/>
      <c r="C134" s="168" t="s">
        <v>151</v>
      </c>
      <c r="D134" s="168" t="s">
        <v>129</v>
      </c>
      <c r="E134" s="169" t="s">
        <v>152</v>
      </c>
      <c r="F134" s="170" t="s">
        <v>153</v>
      </c>
      <c r="G134" s="171" t="s">
        <v>150</v>
      </c>
      <c r="H134" s="172">
        <v>148</v>
      </c>
      <c r="I134" s="173"/>
      <c r="J134" s="174">
        <f>ROUND(I134*H134,2)</f>
        <v>0</v>
      </c>
      <c r="K134" s="170" t="s">
        <v>1</v>
      </c>
      <c r="L134" s="35"/>
      <c r="M134" s="175" t="s">
        <v>1</v>
      </c>
      <c r="N134" s="176" t="s">
        <v>38</v>
      </c>
      <c r="O134" s="73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133</v>
      </c>
      <c r="AT134" s="179" t="s">
        <v>129</v>
      </c>
      <c r="AU134" s="179" t="s">
        <v>83</v>
      </c>
      <c r="AY134" s="15" t="s">
        <v>126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5" t="s">
        <v>81</v>
      </c>
      <c r="BK134" s="180">
        <f>ROUND(I134*H134,2)</f>
        <v>0</v>
      </c>
      <c r="BL134" s="15" t="s">
        <v>133</v>
      </c>
      <c r="BM134" s="179" t="s">
        <v>154</v>
      </c>
    </row>
    <row r="135" spans="1:65" s="2" customFormat="1" ht="24.15" customHeight="1">
      <c r="A135" s="34"/>
      <c r="B135" s="167"/>
      <c r="C135" s="168" t="s">
        <v>143</v>
      </c>
      <c r="D135" s="168" t="s">
        <v>129</v>
      </c>
      <c r="E135" s="169" t="s">
        <v>155</v>
      </c>
      <c r="F135" s="170" t="s">
        <v>156</v>
      </c>
      <c r="G135" s="171" t="s">
        <v>150</v>
      </c>
      <c r="H135" s="172">
        <v>3</v>
      </c>
      <c r="I135" s="173"/>
      <c r="J135" s="174">
        <f>ROUND(I135*H135,2)</f>
        <v>0</v>
      </c>
      <c r="K135" s="170" t="s">
        <v>1</v>
      </c>
      <c r="L135" s="35"/>
      <c r="M135" s="175" t="s">
        <v>1</v>
      </c>
      <c r="N135" s="176" t="s">
        <v>38</v>
      </c>
      <c r="O135" s="73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133</v>
      </c>
      <c r="AT135" s="179" t="s">
        <v>129</v>
      </c>
      <c r="AU135" s="179" t="s">
        <v>83</v>
      </c>
      <c r="AY135" s="15" t="s">
        <v>126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5" t="s">
        <v>81</v>
      </c>
      <c r="BK135" s="180">
        <f>ROUND(I135*H135,2)</f>
        <v>0</v>
      </c>
      <c r="BL135" s="15" t="s">
        <v>133</v>
      </c>
      <c r="BM135" s="179" t="s">
        <v>157</v>
      </c>
    </row>
    <row r="136" spans="1:65" s="2" customFormat="1" ht="24.15" customHeight="1">
      <c r="A136" s="34"/>
      <c r="B136" s="167"/>
      <c r="C136" s="168" t="s">
        <v>158</v>
      </c>
      <c r="D136" s="168" t="s">
        <v>129</v>
      </c>
      <c r="E136" s="169" t="s">
        <v>159</v>
      </c>
      <c r="F136" s="170" t="s">
        <v>160</v>
      </c>
      <c r="G136" s="171" t="s">
        <v>150</v>
      </c>
      <c r="H136" s="172">
        <v>82</v>
      </c>
      <c r="I136" s="173"/>
      <c r="J136" s="174">
        <f>ROUND(I136*H136,2)</f>
        <v>0</v>
      </c>
      <c r="K136" s="170" t="s">
        <v>1</v>
      </c>
      <c r="L136" s="35"/>
      <c r="M136" s="175" t="s">
        <v>1</v>
      </c>
      <c r="N136" s="176" t="s">
        <v>38</v>
      </c>
      <c r="O136" s="73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133</v>
      </c>
      <c r="AT136" s="179" t="s">
        <v>129</v>
      </c>
      <c r="AU136" s="179" t="s">
        <v>83</v>
      </c>
      <c r="AY136" s="15" t="s">
        <v>126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5" t="s">
        <v>81</v>
      </c>
      <c r="BK136" s="180">
        <f>ROUND(I136*H136,2)</f>
        <v>0</v>
      </c>
      <c r="BL136" s="15" t="s">
        <v>133</v>
      </c>
      <c r="BM136" s="179" t="s">
        <v>161</v>
      </c>
    </row>
    <row r="137" spans="1:65" s="2" customFormat="1" ht="24.15" customHeight="1">
      <c r="A137" s="34"/>
      <c r="B137" s="167"/>
      <c r="C137" s="168" t="s">
        <v>147</v>
      </c>
      <c r="D137" s="168" t="s">
        <v>129</v>
      </c>
      <c r="E137" s="169" t="s">
        <v>162</v>
      </c>
      <c r="F137" s="170" t="s">
        <v>163</v>
      </c>
      <c r="G137" s="171" t="s">
        <v>142</v>
      </c>
      <c r="H137" s="172">
        <v>48</v>
      </c>
      <c r="I137" s="173"/>
      <c r="J137" s="174">
        <f>ROUND(I137*H137,2)</f>
        <v>0</v>
      </c>
      <c r="K137" s="170" t="s">
        <v>1</v>
      </c>
      <c r="L137" s="35"/>
      <c r="M137" s="175" t="s">
        <v>1</v>
      </c>
      <c r="N137" s="176" t="s">
        <v>38</v>
      </c>
      <c r="O137" s="73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133</v>
      </c>
      <c r="AT137" s="179" t="s">
        <v>129</v>
      </c>
      <c r="AU137" s="179" t="s">
        <v>83</v>
      </c>
      <c r="AY137" s="15" t="s">
        <v>126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5" t="s">
        <v>81</v>
      </c>
      <c r="BK137" s="180">
        <f>ROUND(I137*H137,2)</f>
        <v>0</v>
      </c>
      <c r="BL137" s="15" t="s">
        <v>133</v>
      </c>
      <c r="BM137" s="179" t="s">
        <v>164</v>
      </c>
    </row>
    <row r="138" spans="1:65" s="2" customFormat="1" ht="49.05" customHeight="1">
      <c r="A138" s="34"/>
      <c r="B138" s="167"/>
      <c r="C138" s="168" t="s">
        <v>165</v>
      </c>
      <c r="D138" s="168" t="s">
        <v>129</v>
      </c>
      <c r="E138" s="169" t="s">
        <v>166</v>
      </c>
      <c r="F138" s="170" t="s">
        <v>167</v>
      </c>
      <c r="G138" s="171" t="s">
        <v>150</v>
      </c>
      <c r="H138" s="172">
        <v>72</v>
      </c>
      <c r="I138" s="173"/>
      <c r="J138" s="174">
        <f>ROUND(I138*H138,2)</f>
        <v>0</v>
      </c>
      <c r="K138" s="170" t="s">
        <v>1</v>
      </c>
      <c r="L138" s="35"/>
      <c r="M138" s="175" t="s">
        <v>1</v>
      </c>
      <c r="N138" s="176" t="s">
        <v>38</v>
      </c>
      <c r="O138" s="73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133</v>
      </c>
      <c r="AT138" s="179" t="s">
        <v>129</v>
      </c>
      <c r="AU138" s="179" t="s">
        <v>83</v>
      </c>
      <c r="AY138" s="15" t="s">
        <v>126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5" t="s">
        <v>81</v>
      </c>
      <c r="BK138" s="180">
        <f>ROUND(I138*H138,2)</f>
        <v>0</v>
      </c>
      <c r="BL138" s="15" t="s">
        <v>133</v>
      </c>
      <c r="BM138" s="179" t="s">
        <v>168</v>
      </c>
    </row>
    <row r="139" spans="1:65" s="2" customFormat="1" ht="24.15" customHeight="1">
      <c r="A139" s="34"/>
      <c r="B139" s="167"/>
      <c r="C139" s="168" t="s">
        <v>8</v>
      </c>
      <c r="D139" s="168" t="s">
        <v>129</v>
      </c>
      <c r="E139" s="169" t="s">
        <v>169</v>
      </c>
      <c r="F139" s="170" t="s">
        <v>170</v>
      </c>
      <c r="G139" s="171" t="s">
        <v>150</v>
      </c>
      <c r="H139" s="172">
        <v>200</v>
      </c>
      <c r="I139" s="173"/>
      <c r="J139" s="174">
        <f>ROUND(I139*H139,2)</f>
        <v>0</v>
      </c>
      <c r="K139" s="170" t="s">
        <v>1</v>
      </c>
      <c r="L139" s="35"/>
      <c r="M139" s="175" t="s">
        <v>1</v>
      </c>
      <c r="N139" s="176" t="s">
        <v>38</v>
      </c>
      <c r="O139" s="73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133</v>
      </c>
      <c r="AT139" s="179" t="s">
        <v>129</v>
      </c>
      <c r="AU139" s="179" t="s">
        <v>83</v>
      </c>
      <c r="AY139" s="15" t="s">
        <v>126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5" t="s">
        <v>81</v>
      </c>
      <c r="BK139" s="180">
        <f>ROUND(I139*H139,2)</f>
        <v>0</v>
      </c>
      <c r="BL139" s="15" t="s">
        <v>133</v>
      </c>
      <c r="BM139" s="179" t="s">
        <v>171</v>
      </c>
    </row>
    <row r="140" spans="1:63" s="12" customFormat="1" ht="22.8" customHeight="1">
      <c r="A140" s="12"/>
      <c r="B140" s="154"/>
      <c r="C140" s="12"/>
      <c r="D140" s="155" t="s">
        <v>72</v>
      </c>
      <c r="E140" s="165" t="s">
        <v>172</v>
      </c>
      <c r="F140" s="165" t="s">
        <v>173</v>
      </c>
      <c r="G140" s="12"/>
      <c r="H140" s="12"/>
      <c r="I140" s="157"/>
      <c r="J140" s="166">
        <f>BK140</f>
        <v>0</v>
      </c>
      <c r="K140" s="12"/>
      <c r="L140" s="154"/>
      <c r="M140" s="159"/>
      <c r="N140" s="160"/>
      <c r="O140" s="160"/>
      <c r="P140" s="161">
        <f>SUM(P141:P166)</f>
        <v>0</v>
      </c>
      <c r="Q140" s="160"/>
      <c r="R140" s="161">
        <f>SUM(R141:R166)</f>
        <v>0</v>
      </c>
      <c r="S140" s="160"/>
      <c r="T140" s="162">
        <f>SUM(T141:T166)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5" t="s">
        <v>81</v>
      </c>
      <c r="AT140" s="163" t="s">
        <v>72</v>
      </c>
      <c r="AU140" s="163" t="s">
        <v>81</v>
      </c>
      <c r="AY140" s="155" t="s">
        <v>126</v>
      </c>
      <c r="BK140" s="164">
        <f>SUM(BK141:BK166)</f>
        <v>0</v>
      </c>
    </row>
    <row r="141" spans="1:65" s="2" customFormat="1" ht="44.25" customHeight="1">
      <c r="A141" s="34"/>
      <c r="B141" s="167"/>
      <c r="C141" s="168" t="s">
        <v>174</v>
      </c>
      <c r="D141" s="168" t="s">
        <v>129</v>
      </c>
      <c r="E141" s="169" t="s">
        <v>175</v>
      </c>
      <c r="F141" s="170" t="s">
        <v>176</v>
      </c>
      <c r="G141" s="171" t="s">
        <v>132</v>
      </c>
      <c r="H141" s="172">
        <v>2</v>
      </c>
      <c r="I141" s="173"/>
      <c r="J141" s="174">
        <f>ROUND(I141*H141,2)</f>
        <v>0</v>
      </c>
      <c r="K141" s="170" t="s">
        <v>1</v>
      </c>
      <c r="L141" s="35"/>
      <c r="M141" s="175" t="s">
        <v>1</v>
      </c>
      <c r="N141" s="176" t="s">
        <v>38</v>
      </c>
      <c r="O141" s="73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133</v>
      </c>
      <c r="AT141" s="179" t="s">
        <v>129</v>
      </c>
      <c r="AU141" s="179" t="s">
        <v>83</v>
      </c>
      <c r="AY141" s="15" t="s">
        <v>126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5" t="s">
        <v>81</v>
      </c>
      <c r="BK141" s="180">
        <f>ROUND(I141*H141,2)</f>
        <v>0</v>
      </c>
      <c r="BL141" s="15" t="s">
        <v>133</v>
      </c>
      <c r="BM141" s="179" t="s">
        <v>177</v>
      </c>
    </row>
    <row r="142" spans="1:65" s="2" customFormat="1" ht="33" customHeight="1">
      <c r="A142" s="34"/>
      <c r="B142" s="167"/>
      <c r="C142" s="168" t="s">
        <v>154</v>
      </c>
      <c r="D142" s="168" t="s">
        <v>129</v>
      </c>
      <c r="E142" s="169" t="s">
        <v>178</v>
      </c>
      <c r="F142" s="170" t="s">
        <v>179</v>
      </c>
      <c r="G142" s="171" t="s">
        <v>132</v>
      </c>
      <c r="H142" s="172">
        <v>26</v>
      </c>
      <c r="I142" s="173"/>
      <c r="J142" s="174">
        <f>ROUND(I142*H142,2)</f>
        <v>0</v>
      </c>
      <c r="K142" s="170" t="s">
        <v>1</v>
      </c>
      <c r="L142" s="35"/>
      <c r="M142" s="175" t="s">
        <v>1</v>
      </c>
      <c r="N142" s="176" t="s">
        <v>38</v>
      </c>
      <c r="O142" s="73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133</v>
      </c>
      <c r="AT142" s="179" t="s">
        <v>129</v>
      </c>
      <c r="AU142" s="179" t="s">
        <v>83</v>
      </c>
      <c r="AY142" s="15" t="s">
        <v>126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5" t="s">
        <v>81</v>
      </c>
      <c r="BK142" s="180">
        <f>ROUND(I142*H142,2)</f>
        <v>0</v>
      </c>
      <c r="BL142" s="15" t="s">
        <v>133</v>
      </c>
      <c r="BM142" s="179" t="s">
        <v>180</v>
      </c>
    </row>
    <row r="143" spans="1:65" s="2" customFormat="1" ht="24.15" customHeight="1">
      <c r="A143" s="34"/>
      <c r="B143" s="167"/>
      <c r="C143" s="168" t="s">
        <v>181</v>
      </c>
      <c r="D143" s="168" t="s">
        <v>129</v>
      </c>
      <c r="E143" s="169" t="s">
        <v>182</v>
      </c>
      <c r="F143" s="170" t="s">
        <v>183</v>
      </c>
      <c r="G143" s="171" t="s">
        <v>132</v>
      </c>
      <c r="H143" s="172">
        <v>92</v>
      </c>
      <c r="I143" s="173"/>
      <c r="J143" s="174">
        <f>ROUND(I143*H143,2)</f>
        <v>0</v>
      </c>
      <c r="K143" s="170" t="s">
        <v>1</v>
      </c>
      <c r="L143" s="35"/>
      <c r="M143" s="175" t="s">
        <v>1</v>
      </c>
      <c r="N143" s="176" t="s">
        <v>38</v>
      </c>
      <c r="O143" s="73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133</v>
      </c>
      <c r="AT143" s="179" t="s">
        <v>129</v>
      </c>
      <c r="AU143" s="179" t="s">
        <v>83</v>
      </c>
      <c r="AY143" s="15" t="s">
        <v>126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5" t="s">
        <v>81</v>
      </c>
      <c r="BK143" s="180">
        <f>ROUND(I143*H143,2)</f>
        <v>0</v>
      </c>
      <c r="BL143" s="15" t="s">
        <v>133</v>
      </c>
      <c r="BM143" s="179" t="s">
        <v>184</v>
      </c>
    </row>
    <row r="144" spans="1:65" s="2" customFormat="1" ht="21.75" customHeight="1">
      <c r="A144" s="34"/>
      <c r="B144" s="167"/>
      <c r="C144" s="168" t="s">
        <v>157</v>
      </c>
      <c r="D144" s="168" t="s">
        <v>129</v>
      </c>
      <c r="E144" s="169" t="s">
        <v>185</v>
      </c>
      <c r="F144" s="170" t="s">
        <v>186</v>
      </c>
      <c r="G144" s="171" t="s">
        <v>132</v>
      </c>
      <c r="H144" s="172">
        <v>92</v>
      </c>
      <c r="I144" s="173"/>
      <c r="J144" s="174">
        <f>ROUND(I144*H144,2)</f>
        <v>0</v>
      </c>
      <c r="K144" s="170" t="s">
        <v>1</v>
      </c>
      <c r="L144" s="35"/>
      <c r="M144" s="175" t="s">
        <v>1</v>
      </c>
      <c r="N144" s="176" t="s">
        <v>38</v>
      </c>
      <c r="O144" s="73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133</v>
      </c>
      <c r="AT144" s="179" t="s">
        <v>129</v>
      </c>
      <c r="AU144" s="179" t="s">
        <v>83</v>
      </c>
      <c r="AY144" s="15" t="s">
        <v>126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5" t="s">
        <v>81</v>
      </c>
      <c r="BK144" s="180">
        <f>ROUND(I144*H144,2)</f>
        <v>0</v>
      </c>
      <c r="BL144" s="15" t="s">
        <v>133</v>
      </c>
      <c r="BM144" s="179" t="s">
        <v>187</v>
      </c>
    </row>
    <row r="145" spans="1:65" s="2" customFormat="1" ht="24.15" customHeight="1">
      <c r="A145" s="34"/>
      <c r="B145" s="167"/>
      <c r="C145" s="168" t="s">
        <v>188</v>
      </c>
      <c r="D145" s="168" t="s">
        <v>129</v>
      </c>
      <c r="E145" s="169" t="s">
        <v>189</v>
      </c>
      <c r="F145" s="170" t="s">
        <v>190</v>
      </c>
      <c r="G145" s="171" t="s">
        <v>132</v>
      </c>
      <c r="H145" s="172">
        <v>12</v>
      </c>
      <c r="I145" s="173"/>
      <c r="J145" s="174">
        <f>ROUND(I145*H145,2)</f>
        <v>0</v>
      </c>
      <c r="K145" s="170" t="s">
        <v>1</v>
      </c>
      <c r="L145" s="35"/>
      <c r="M145" s="175" t="s">
        <v>1</v>
      </c>
      <c r="N145" s="176" t="s">
        <v>38</v>
      </c>
      <c r="O145" s="73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133</v>
      </c>
      <c r="AT145" s="179" t="s">
        <v>129</v>
      </c>
      <c r="AU145" s="179" t="s">
        <v>83</v>
      </c>
      <c r="AY145" s="15" t="s">
        <v>126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5" t="s">
        <v>81</v>
      </c>
      <c r="BK145" s="180">
        <f>ROUND(I145*H145,2)</f>
        <v>0</v>
      </c>
      <c r="BL145" s="15" t="s">
        <v>133</v>
      </c>
      <c r="BM145" s="179" t="s">
        <v>191</v>
      </c>
    </row>
    <row r="146" spans="1:65" s="2" customFormat="1" ht="21.75" customHeight="1">
      <c r="A146" s="34"/>
      <c r="B146" s="167"/>
      <c r="C146" s="168" t="s">
        <v>161</v>
      </c>
      <c r="D146" s="168" t="s">
        <v>129</v>
      </c>
      <c r="E146" s="169" t="s">
        <v>192</v>
      </c>
      <c r="F146" s="170" t="s">
        <v>193</v>
      </c>
      <c r="G146" s="171" t="s">
        <v>132</v>
      </c>
      <c r="H146" s="172">
        <v>12</v>
      </c>
      <c r="I146" s="173"/>
      <c r="J146" s="174">
        <f>ROUND(I146*H146,2)</f>
        <v>0</v>
      </c>
      <c r="K146" s="170" t="s">
        <v>1</v>
      </c>
      <c r="L146" s="35"/>
      <c r="M146" s="175" t="s">
        <v>1</v>
      </c>
      <c r="N146" s="176" t="s">
        <v>38</v>
      </c>
      <c r="O146" s="73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133</v>
      </c>
      <c r="AT146" s="179" t="s">
        <v>129</v>
      </c>
      <c r="AU146" s="179" t="s">
        <v>83</v>
      </c>
      <c r="AY146" s="15" t="s">
        <v>126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5" t="s">
        <v>81</v>
      </c>
      <c r="BK146" s="180">
        <f>ROUND(I146*H146,2)</f>
        <v>0</v>
      </c>
      <c r="BL146" s="15" t="s">
        <v>133</v>
      </c>
      <c r="BM146" s="179" t="s">
        <v>194</v>
      </c>
    </row>
    <row r="147" spans="1:65" s="2" customFormat="1" ht="33" customHeight="1">
      <c r="A147" s="34"/>
      <c r="B147" s="167"/>
      <c r="C147" s="168" t="s">
        <v>195</v>
      </c>
      <c r="D147" s="168" t="s">
        <v>129</v>
      </c>
      <c r="E147" s="169" t="s">
        <v>196</v>
      </c>
      <c r="F147" s="170" t="s">
        <v>197</v>
      </c>
      <c r="G147" s="171" t="s">
        <v>142</v>
      </c>
      <c r="H147" s="172">
        <v>1</v>
      </c>
      <c r="I147" s="173"/>
      <c r="J147" s="174">
        <f>ROUND(I147*H147,2)</f>
        <v>0</v>
      </c>
      <c r="K147" s="170" t="s">
        <v>1</v>
      </c>
      <c r="L147" s="35"/>
      <c r="M147" s="175" t="s">
        <v>1</v>
      </c>
      <c r="N147" s="176" t="s">
        <v>38</v>
      </c>
      <c r="O147" s="73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133</v>
      </c>
      <c r="AT147" s="179" t="s">
        <v>129</v>
      </c>
      <c r="AU147" s="179" t="s">
        <v>83</v>
      </c>
      <c r="AY147" s="15" t="s">
        <v>126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5" t="s">
        <v>81</v>
      </c>
      <c r="BK147" s="180">
        <f>ROUND(I147*H147,2)</f>
        <v>0</v>
      </c>
      <c r="BL147" s="15" t="s">
        <v>133</v>
      </c>
      <c r="BM147" s="179" t="s">
        <v>198</v>
      </c>
    </row>
    <row r="148" spans="1:65" s="2" customFormat="1" ht="33" customHeight="1">
      <c r="A148" s="34"/>
      <c r="B148" s="167"/>
      <c r="C148" s="168" t="s">
        <v>164</v>
      </c>
      <c r="D148" s="168" t="s">
        <v>129</v>
      </c>
      <c r="E148" s="169" t="s">
        <v>199</v>
      </c>
      <c r="F148" s="170" t="s">
        <v>200</v>
      </c>
      <c r="G148" s="171" t="s">
        <v>142</v>
      </c>
      <c r="H148" s="172">
        <v>44</v>
      </c>
      <c r="I148" s="173"/>
      <c r="J148" s="174">
        <f>ROUND(I148*H148,2)</f>
        <v>0</v>
      </c>
      <c r="K148" s="170" t="s">
        <v>1</v>
      </c>
      <c r="L148" s="35"/>
      <c r="M148" s="175" t="s">
        <v>1</v>
      </c>
      <c r="N148" s="176" t="s">
        <v>38</v>
      </c>
      <c r="O148" s="73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133</v>
      </c>
      <c r="AT148" s="179" t="s">
        <v>129</v>
      </c>
      <c r="AU148" s="179" t="s">
        <v>83</v>
      </c>
      <c r="AY148" s="15" t="s">
        <v>126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5" t="s">
        <v>81</v>
      </c>
      <c r="BK148" s="180">
        <f>ROUND(I148*H148,2)</f>
        <v>0</v>
      </c>
      <c r="BL148" s="15" t="s">
        <v>133</v>
      </c>
      <c r="BM148" s="179" t="s">
        <v>201</v>
      </c>
    </row>
    <row r="149" spans="1:65" s="2" customFormat="1" ht="33" customHeight="1">
      <c r="A149" s="34"/>
      <c r="B149" s="167"/>
      <c r="C149" s="168" t="s">
        <v>7</v>
      </c>
      <c r="D149" s="168" t="s">
        <v>129</v>
      </c>
      <c r="E149" s="169" t="s">
        <v>202</v>
      </c>
      <c r="F149" s="170" t="s">
        <v>203</v>
      </c>
      <c r="G149" s="171" t="s">
        <v>142</v>
      </c>
      <c r="H149" s="172">
        <v>35</v>
      </c>
      <c r="I149" s="173"/>
      <c r="J149" s="174">
        <f>ROUND(I149*H149,2)</f>
        <v>0</v>
      </c>
      <c r="K149" s="170" t="s">
        <v>1</v>
      </c>
      <c r="L149" s="35"/>
      <c r="M149" s="175" t="s">
        <v>1</v>
      </c>
      <c r="N149" s="176" t="s">
        <v>38</v>
      </c>
      <c r="O149" s="73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133</v>
      </c>
      <c r="AT149" s="179" t="s">
        <v>129</v>
      </c>
      <c r="AU149" s="179" t="s">
        <v>83</v>
      </c>
      <c r="AY149" s="15" t="s">
        <v>126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5" t="s">
        <v>81</v>
      </c>
      <c r="BK149" s="180">
        <f>ROUND(I149*H149,2)</f>
        <v>0</v>
      </c>
      <c r="BL149" s="15" t="s">
        <v>133</v>
      </c>
      <c r="BM149" s="179" t="s">
        <v>204</v>
      </c>
    </row>
    <row r="150" spans="1:65" s="2" customFormat="1" ht="33" customHeight="1">
      <c r="A150" s="34"/>
      <c r="B150" s="167"/>
      <c r="C150" s="168" t="s">
        <v>168</v>
      </c>
      <c r="D150" s="168" t="s">
        <v>129</v>
      </c>
      <c r="E150" s="169" t="s">
        <v>205</v>
      </c>
      <c r="F150" s="170" t="s">
        <v>206</v>
      </c>
      <c r="G150" s="171" t="s">
        <v>142</v>
      </c>
      <c r="H150" s="172">
        <v>22</v>
      </c>
      <c r="I150" s="173"/>
      <c r="J150" s="174">
        <f>ROUND(I150*H150,2)</f>
        <v>0</v>
      </c>
      <c r="K150" s="170" t="s">
        <v>1</v>
      </c>
      <c r="L150" s="35"/>
      <c r="M150" s="175" t="s">
        <v>1</v>
      </c>
      <c r="N150" s="176" t="s">
        <v>38</v>
      </c>
      <c r="O150" s="73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9" t="s">
        <v>133</v>
      </c>
      <c r="AT150" s="179" t="s">
        <v>129</v>
      </c>
      <c r="AU150" s="179" t="s">
        <v>83</v>
      </c>
      <c r="AY150" s="15" t="s">
        <v>126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5" t="s">
        <v>81</v>
      </c>
      <c r="BK150" s="180">
        <f>ROUND(I150*H150,2)</f>
        <v>0</v>
      </c>
      <c r="BL150" s="15" t="s">
        <v>133</v>
      </c>
      <c r="BM150" s="179" t="s">
        <v>207</v>
      </c>
    </row>
    <row r="151" spans="1:65" s="2" customFormat="1" ht="33" customHeight="1">
      <c r="A151" s="34"/>
      <c r="B151" s="167"/>
      <c r="C151" s="168" t="s">
        <v>208</v>
      </c>
      <c r="D151" s="168" t="s">
        <v>129</v>
      </c>
      <c r="E151" s="169" t="s">
        <v>209</v>
      </c>
      <c r="F151" s="170" t="s">
        <v>210</v>
      </c>
      <c r="G151" s="171" t="s">
        <v>142</v>
      </c>
      <c r="H151" s="172">
        <v>17</v>
      </c>
      <c r="I151" s="173"/>
      <c r="J151" s="174">
        <f>ROUND(I151*H151,2)</f>
        <v>0</v>
      </c>
      <c r="K151" s="170" t="s">
        <v>1</v>
      </c>
      <c r="L151" s="35"/>
      <c r="M151" s="175" t="s">
        <v>1</v>
      </c>
      <c r="N151" s="176" t="s">
        <v>38</v>
      </c>
      <c r="O151" s="73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133</v>
      </c>
      <c r="AT151" s="179" t="s">
        <v>129</v>
      </c>
      <c r="AU151" s="179" t="s">
        <v>83</v>
      </c>
      <c r="AY151" s="15" t="s">
        <v>126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5" t="s">
        <v>81</v>
      </c>
      <c r="BK151" s="180">
        <f>ROUND(I151*H151,2)</f>
        <v>0</v>
      </c>
      <c r="BL151" s="15" t="s">
        <v>133</v>
      </c>
      <c r="BM151" s="179" t="s">
        <v>211</v>
      </c>
    </row>
    <row r="152" spans="1:65" s="2" customFormat="1" ht="33" customHeight="1">
      <c r="A152" s="34"/>
      <c r="B152" s="167"/>
      <c r="C152" s="168" t="s">
        <v>171</v>
      </c>
      <c r="D152" s="168" t="s">
        <v>129</v>
      </c>
      <c r="E152" s="169" t="s">
        <v>212</v>
      </c>
      <c r="F152" s="170" t="s">
        <v>213</v>
      </c>
      <c r="G152" s="171" t="s">
        <v>142</v>
      </c>
      <c r="H152" s="172">
        <v>22</v>
      </c>
      <c r="I152" s="173"/>
      <c r="J152" s="174">
        <f>ROUND(I152*H152,2)</f>
        <v>0</v>
      </c>
      <c r="K152" s="170" t="s">
        <v>1</v>
      </c>
      <c r="L152" s="35"/>
      <c r="M152" s="175" t="s">
        <v>1</v>
      </c>
      <c r="N152" s="176" t="s">
        <v>38</v>
      </c>
      <c r="O152" s="73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9" t="s">
        <v>133</v>
      </c>
      <c r="AT152" s="179" t="s">
        <v>129</v>
      </c>
      <c r="AU152" s="179" t="s">
        <v>83</v>
      </c>
      <c r="AY152" s="15" t="s">
        <v>126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5" t="s">
        <v>81</v>
      </c>
      <c r="BK152" s="180">
        <f>ROUND(I152*H152,2)</f>
        <v>0</v>
      </c>
      <c r="BL152" s="15" t="s">
        <v>133</v>
      </c>
      <c r="BM152" s="179" t="s">
        <v>214</v>
      </c>
    </row>
    <row r="153" spans="1:65" s="2" customFormat="1" ht="33" customHeight="1">
      <c r="A153" s="34"/>
      <c r="B153" s="167"/>
      <c r="C153" s="168" t="s">
        <v>215</v>
      </c>
      <c r="D153" s="168" t="s">
        <v>129</v>
      </c>
      <c r="E153" s="169" t="s">
        <v>216</v>
      </c>
      <c r="F153" s="170" t="s">
        <v>217</v>
      </c>
      <c r="G153" s="171" t="s">
        <v>142</v>
      </c>
      <c r="H153" s="172">
        <v>16</v>
      </c>
      <c r="I153" s="173"/>
      <c r="J153" s="174">
        <f>ROUND(I153*H153,2)</f>
        <v>0</v>
      </c>
      <c r="K153" s="170" t="s">
        <v>1</v>
      </c>
      <c r="L153" s="35"/>
      <c r="M153" s="175" t="s">
        <v>1</v>
      </c>
      <c r="N153" s="176" t="s">
        <v>38</v>
      </c>
      <c r="O153" s="73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133</v>
      </c>
      <c r="AT153" s="179" t="s">
        <v>129</v>
      </c>
      <c r="AU153" s="179" t="s">
        <v>83</v>
      </c>
      <c r="AY153" s="15" t="s">
        <v>126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5" t="s">
        <v>81</v>
      </c>
      <c r="BK153" s="180">
        <f>ROUND(I153*H153,2)</f>
        <v>0</v>
      </c>
      <c r="BL153" s="15" t="s">
        <v>133</v>
      </c>
      <c r="BM153" s="179" t="s">
        <v>218</v>
      </c>
    </row>
    <row r="154" spans="1:65" s="2" customFormat="1" ht="33" customHeight="1">
      <c r="A154" s="34"/>
      <c r="B154" s="167"/>
      <c r="C154" s="168" t="s">
        <v>177</v>
      </c>
      <c r="D154" s="168" t="s">
        <v>129</v>
      </c>
      <c r="E154" s="169" t="s">
        <v>219</v>
      </c>
      <c r="F154" s="170" t="s">
        <v>220</v>
      </c>
      <c r="G154" s="171" t="s">
        <v>142</v>
      </c>
      <c r="H154" s="172">
        <v>26</v>
      </c>
      <c r="I154" s="173"/>
      <c r="J154" s="174">
        <f>ROUND(I154*H154,2)</f>
        <v>0</v>
      </c>
      <c r="K154" s="170" t="s">
        <v>1</v>
      </c>
      <c r="L154" s="35"/>
      <c r="M154" s="175" t="s">
        <v>1</v>
      </c>
      <c r="N154" s="176" t="s">
        <v>38</v>
      </c>
      <c r="O154" s="73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9" t="s">
        <v>133</v>
      </c>
      <c r="AT154" s="179" t="s">
        <v>129</v>
      </c>
      <c r="AU154" s="179" t="s">
        <v>83</v>
      </c>
      <c r="AY154" s="15" t="s">
        <v>126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5" t="s">
        <v>81</v>
      </c>
      <c r="BK154" s="180">
        <f>ROUND(I154*H154,2)</f>
        <v>0</v>
      </c>
      <c r="BL154" s="15" t="s">
        <v>133</v>
      </c>
      <c r="BM154" s="179" t="s">
        <v>221</v>
      </c>
    </row>
    <row r="155" spans="1:65" s="2" customFormat="1" ht="33" customHeight="1">
      <c r="A155" s="34"/>
      <c r="B155" s="167"/>
      <c r="C155" s="168" t="s">
        <v>222</v>
      </c>
      <c r="D155" s="168" t="s">
        <v>129</v>
      </c>
      <c r="E155" s="169" t="s">
        <v>223</v>
      </c>
      <c r="F155" s="170" t="s">
        <v>224</v>
      </c>
      <c r="G155" s="171" t="s">
        <v>142</v>
      </c>
      <c r="H155" s="172">
        <v>25</v>
      </c>
      <c r="I155" s="173"/>
      <c r="J155" s="174">
        <f>ROUND(I155*H155,2)</f>
        <v>0</v>
      </c>
      <c r="K155" s="170" t="s">
        <v>1</v>
      </c>
      <c r="L155" s="35"/>
      <c r="M155" s="175" t="s">
        <v>1</v>
      </c>
      <c r="N155" s="176" t="s">
        <v>38</v>
      </c>
      <c r="O155" s="73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133</v>
      </c>
      <c r="AT155" s="179" t="s">
        <v>129</v>
      </c>
      <c r="AU155" s="179" t="s">
        <v>83</v>
      </c>
      <c r="AY155" s="15" t="s">
        <v>126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5" t="s">
        <v>81</v>
      </c>
      <c r="BK155" s="180">
        <f>ROUND(I155*H155,2)</f>
        <v>0</v>
      </c>
      <c r="BL155" s="15" t="s">
        <v>133</v>
      </c>
      <c r="BM155" s="179" t="s">
        <v>225</v>
      </c>
    </row>
    <row r="156" spans="1:65" s="2" customFormat="1" ht="33" customHeight="1">
      <c r="A156" s="34"/>
      <c r="B156" s="167"/>
      <c r="C156" s="168" t="s">
        <v>180</v>
      </c>
      <c r="D156" s="168" t="s">
        <v>129</v>
      </c>
      <c r="E156" s="169" t="s">
        <v>226</v>
      </c>
      <c r="F156" s="170" t="s">
        <v>227</v>
      </c>
      <c r="G156" s="171" t="s">
        <v>142</v>
      </c>
      <c r="H156" s="172">
        <v>21</v>
      </c>
      <c r="I156" s="173"/>
      <c r="J156" s="174">
        <f>ROUND(I156*H156,2)</f>
        <v>0</v>
      </c>
      <c r="K156" s="170" t="s">
        <v>1</v>
      </c>
      <c r="L156" s="35"/>
      <c r="M156" s="175" t="s">
        <v>1</v>
      </c>
      <c r="N156" s="176" t="s">
        <v>38</v>
      </c>
      <c r="O156" s="73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133</v>
      </c>
      <c r="AT156" s="179" t="s">
        <v>129</v>
      </c>
      <c r="AU156" s="179" t="s">
        <v>83</v>
      </c>
      <c r="AY156" s="15" t="s">
        <v>126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5" t="s">
        <v>81</v>
      </c>
      <c r="BK156" s="180">
        <f>ROUND(I156*H156,2)</f>
        <v>0</v>
      </c>
      <c r="BL156" s="15" t="s">
        <v>133</v>
      </c>
      <c r="BM156" s="179" t="s">
        <v>228</v>
      </c>
    </row>
    <row r="157" spans="1:65" s="2" customFormat="1" ht="33" customHeight="1">
      <c r="A157" s="34"/>
      <c r="B157" s="167"/>
      <c r="C157" s="168" t="s">
        <v>229</v>
      </c>
      <c r="D157" s="168" t="s">
        <v>129</v>
      </c>
      <c r="E157" s="169" t="s">
        <v>230</v>
      </c>
      <c r="F157" s="170" t="s">
        <v>231</v>
      </c>
      <c r="G157" s="171" t="s">
        <v>142</v>
      </c>
      <c r="H157" s="172">
        <v>74</v>
      </c>
      <c r="I157" s="173"/>
      <c r="J157" s="174">
        <f>ROUND(I157*H157,2)</f>
        <v>0</v>
      </c>
      <c r="K157" s="170" t="s">
        <v>1</v>
      </c>
      <c r="L157" s="35"/>
      <c r="M157" s="175" t="s">
        <v>1</v>
      </c>
      <c r="N157" s="176" t="s">
        <v>38</v>
      </c>
      <c r="O157" s="73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9" t="s">
        <v>133</v>
      </c>
      <c r="AT157" s="179" t="s">
        <v>129</v>
      </c>
      <c r="AU157" s="179" t="s">
        <v>83</v>
      </c>
      <c r="AY157" s="15" t="s">
        <v>126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5" t="s">
        <v>81</v>
      </c>
      <c r="BK157" s="180">
        <f>ROUND(I157*H157,2)</f>
        <v>0</v>
      </c>
      <c r="BL157" s="15" t="s">
        <v>133</v>
      </c>
      <c r="BM157" s="179" t="s">
        <v>232</v>
      </c>
    </row>
    <row r="158" spans="1:65" s="2" customFormat="1" ht="33" customHeight="1">
      <c r="A158" s="34"/>
      <c r="B158" s="167"/>
      <c r="C158" s="168" t="s">
        <v>184</v>
      </c>
      <c r="D158" s="168" t="s">
        <v>129</v>
      </c>
      <c r="E158" s="169" t="s">
        <v>233</v>
      </c>
      <c r="F158" s="170" t="s">
        <v>234</v>
      </c>
      <c r="G158" s="171" t="s">
        <v>142</v>
      </c>
      <c r="H158" s="172">
        <v>14</v>
      </c>
      <c r="I158" s="173"/>
      <c r="J158" s="174">
        <f>ROUND(I158*H158,2)</f>
        <v>0</v>
      </c>
      <c r="K158" s="170" t="s">
        <v>1</v>
      </c>
      <c r="L158" s="35"/>
      <c r="M158" s="175" t="s">
        <v>1</v>
      </c>
      <c r="N158" s="176" t="s">
        <v>38</v>
      </c>
      <c r="O158" s="73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133</v>
      </c>
      <c r="AT158" s="179" t="s">
        <v>129</v>
      </c>
      <c r="AU158" s="179" t="s">
        <v>83</v>
      </c>
      <c r="AY158" s="15" t="s">
        <v>126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5" t="s">
        <v>81</v>
      </c>
      <c r="BK158" s="180">
        <f>ROUND(I158*H158,2)</f>
        <v>0</v>
      </c>
      <c r="BL158" s="15" t="s">
        <v>133</v>
      </c>
      <c r="BM158" s="179" t="s">
        <v>235</v>
      </c>
    </row>
    <row r="159" spans="1:65" s="2" customFormat="1" ht="33" customHeight="1">
      <c r="A159" s="34"/>
      <c r="B159" s="167"/>
      <c r="C159" s="168" t="s">
        <v>236</v>
      </c>
      <c r="D159" s="168" t="s">
        <v>129</v>
      </c>
      <c r="E159" s="169" t="s">
        <v>237</v>
      </c>
      <c r="F159" s="170" t="s">
        <v>238</v>
      </c>
      <c r="G159" s="171" t="s">
        <v>142</v>
      </c>
      <c r="H159" s="172">
        <v>5</v>
      </c>
      <c r="I159" s="173"/>
      <c r="J159" s="174">
        <f>ROUND(I159*H159,2)</f>
        <v>0</v>
      </c>
      <c r="K159" s="170" t="s">
        <v>1</v>
      </c>
      <c r="L159" s="35"/>
      <c r="M159" s="175" t="s">
        <v>1</v>
      </c>
      <c r="N159" s="176" t="s">
        <v>38</v>
      </c>
      <c r="O159" s="73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133</v>
      </c>
      <c r="AT159" s="179" t="s">
        <v>129</v>
      </c>
      <c r="AU159" s="179" t="s">
        <v>83</v>
      </c>
      <c r="AY159" s="15" t="s">
        <v>126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5" t="s">
        <v>81</v>
      </c>
      <c r="BK159" s="180">
        <f>ROUND(I159*H159,2)</f>
        <v>0</v>
      </c>
      <c r="BL159" s="15" t="s">
        <v>133</v>
      </c>
      <c r="BM159" s="179" t="s">
        <v>239</v>
      </c>
    </row>
    <row r="160" spans="1:65" s="2" customFormat="1" ht="24.15" customHeight="1">
      <c r="A160" s="34"/>
      <c r="B160" s="167"/>
      <c r="C160" s="168" t="s">
        <v>187</v>
      </c>
      <c r="D160" s="168" t="s">
        <v>129</v>
      </c>
      <c r="E160" s="169" t="s">
        <v>240</v>
      </c>
      <c r="F160" s="170" t="s">
        <v>241</v>
      </c>
      <c r="G160" s="171" t="s">
        <v>150</v>
      </c>
      <c r="H160" s="172">
        <v>2</v>
      </c>
      <c r="I160" s="173"/>
      <c r="J160" s="174">
        <f>ROUND(I160*H160,2)</f>
        <v>0</v>
      </c>
      <c r="K160" s="170" t="s">
        <v>1</v>
      </c>
      <c r="L160" s="35"/>
      <c r="M160" s="175" t="s">
        <v>1</v>
      </c>
      <c r="N160" s="176" t="s">
        <v>38</v>
      </c>
      <c r="O160" s="73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133</v>
      </c>
      <c r="AT160" s="179" t="s">
        <v>129</v>
      </c>
      <c r="AU160" s="179" t="s">
        <v>83</v>
      </c>
      <c r="AY160" s="15" t="s">
        <v>126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5" t="s">
        <v>81</v>
      </c>
      <c r="BK160" s="180">
        <f>ROUND(I160*H160,2)</f>
        <v>0</v>
      </c>
      <c r="BL160" s="15" t="s">
        <v>133</v>
      </c>
      <c r="BM160" s="179" t="s">
        <v>242</v>
      </c>
    </row>
    <row r="161" spans="1:65" s="2" customFormat="1" ht="24.15" customHeight="1">
      <c r="A161" s="34"/>
      <c r="B161" s="167"/>
      <c r="C161" s="168" t="s">
        <v>243</v>
      </c>
      <c r="D161" s="168" t="s">
        <v>129</v>
      </c>
      <c r="E161" s="169" t="s">
        <v>244</v>
      </c>
      <c r="F161" s="170" t="s">
        <v>245</v>
      </c>
      <c r="G161" s="171" t="s">
        <v>150</v>
      </c>
      <c r="H161" s="172">
        <v>111</v>
      </c>
      <c r="I161" s="173"/>
      <c r="J161" s="174">
        <f>ROUND(I161*H161,2)</f>
        <v>0</v>
      </c>
      <c r="K161" s="170" t="s">
        <v>1</v>
      </c>
      <c r="L161" s="35"/>
      <c r="M161" s="175" t="s">
        <v>1</v>
      </c>
      <c r="N161" s="176" t="s">
        <v>38</v>
      </c>
      <c r="O161" s="73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133</v>
      </c>
      <c r="AT161" s="179" t="s">
        <v>129</v>
      </c>
      <c r="AU161" s="179" t="s">
        <v>83</v>
      </c>
      <c r="AY161" s="15" t="s">
        <v>126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5" t="s">
        <v>81</v>
      </c>
      <c r="BK161" s="180">
        <f>ROUND(I161*H161,2)</f>
        <v>0</v>
      </c>
      <c r="BL161" s="15" t="s">
        <v>133</v>
      </c>
      <c r="BM161" s="179" t="s">
        <v>246</v>
      </c>
    </row>
    <row r="162" spans="1:65" s="2" customFormat="1" ht="24.15" customHeight="1">
      <c r="A162" s="34"/>
      <c r="B162" s="167"/>
      <c r="C162" s="168" t="s">
        <v>191</v>
      </c>
      <c r="D162" s="168" t="s">
        <v>129</v>
      </c>
      <c r="E162" s="169" t="s">
        <v>247</v>
      </c>
      <c r="F162" s="170" t="s">
        <v>248</v>
      </c>
      <c r="G162" s="171" t="s">
        <v>150</v>
      </c>
      <c r="H162" s="172">
        <v>192</v>
      </c>
      <c r="I162" s="173"/>
      <c r="J162" s="174">
        <f>ROUND(I162*H162,2)</f>
        <v>0</v>
      </c>
      <c r="K162" s="170" t="s">
        <v>1</v>
      </c>
      <c r="L162" s="35"/>
      <c r="M162" s="175" t="s">
        <v>1</v>
      </c>
      <c r="N162" s="176" t="s">
        <v>38</v>
      </c>
      <c r="O162" s="73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133</v>
      </c>
      <c r="AT162" s="179" t="s">
        <v>129</v>
      </c>
      <c r="AU162" s="179" t="s">
        <v>83</v>
      </c>
      <c r="AY162" s="15" t="s">
        <v>126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5" t="s">
        <v>81</v>
      </c>
      <c r="BK162" s="180">
        <f>ROUND(I162*H162,2)</f>
        <v>0</v>
      </c>
      <c r="BL162" s="15" t="s">
        <v>133</v>
      </c>
      <c r="BM162" s="179" t="s">
        <v>249</v>
      </c>
    </row>
    <row r="163" spans="1:65" s="2" customFormat="1" ht="24.15" customHeight="1">
      <c r="A163" s="34"/>
      <c r="B163" s="167"/>
      <c r="C163" s="168" t="s">
        <v>250</v>
      </c>
      <c r="D163" s="168" t="s">
        <v>129</v>
      </c>
      <c r="E163" s="169" t="s">
        <v>251</v>
      </c>
      <c r="F163" s="170" t="s">
        <v>252</v>
      </c>
      <c r="G163" s="171" t="s">
        <v>150</v>
      </c>
      <c r="H163" s="172">
        <v>39</v>
      </c>
      <c r="I163" s="173"/>
      <c r="J163" s="174">
        <f>ROUND(I163*H163,2)</f>
        <v>0</v>
      </c>
      <c r="K163" s="170" t="s">
        <v>1</v>
      </c>
      <c r="L163" s="35"/>
      <c r="M163" s="175" t="s">
        <v>1</v>
      </c>
      <c r="N163" s="176" t="s">
        <v>38</v>
      </c>
      <c r="O163" s="73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9" t="s">
        <v>133</v>
      </c>
      <c r="AT163" s="179" t="s">
        <v>129</v>
      </c>
      <c r="AU163" s="179" t="s">
        <v>83</v>
      </c>
      <c r="AY163" s="15" t="s">
        <v>126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5" t="s">
        <v>81</v>
      </c>
      <c r="BK163" s="180">
        <f>ROUND(I163*H163,2)</f>
        <v>0</v>
      </c>
      <c r="BL163" s="15" t="s">
        <v>133</v>
      </c>
      <c r="BM163" s="179" t="s">
        <v>253</v>
      </c>
    </row>
    <row r="164" spans="1:65" s="2" customFormat="1" ht="24.15" customHeight="1">
      <c r="A164" s="34"/>
      <c r="B164" s="167"/>
      <c r="C164" s="168" t="s">
        <v>194</v>
      </c>
      <c r="D164" s="168" t="s">
        <v>129</v>
      </c>
      <c r="E164" s="169" t="s">
        <v>254</v>
      </c>
      <c r="F164" s="170" t="s">
        <v>255</v>
      </c>
      <c r="G164" s="171" t="s">
        <v>142</v>
      </c>
      <c r="H164" s="172">
        <v>22</v>
      </c>
      <c r="I164" s="173"/>
      <c r="J164" s="174">
        <f>ROUND(I164*H164,2)</f>
        <v>0</v>
      </c>
      <c r="K164" s="170" t="s">
        <v>1</v>
      </c>
      <c r="L164" s="35"/>
      <c r="M164" s="175" t="s">
        <v>1</v>
      </c>
      <c r="N164" s="176" t="s">
        <v>38</v>
      </c>
      <c r="O164" s="73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133</v>
      </c>
      <c r="AT164" s="179" t="s">
        <v>129</v>
      </c>
      <c r="AU164" s="179" t="s">
        <v>83</v>
      </c>
      <c r="AY164" s="15" t="s">
        <v>126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5" t="s">
        <v>81</v>
      </c>
      <c r="BK164" s="180">
        <f>ROUND(I164*H164,2)</f>
        <v>0</v>
      </c>
      <c r="BL164" s="15" t="s">
        <v>133</v>
      </c>
      <c r="BM164" s="179" t="s">
        <v>256</v>
      </c>
    </row>
    <row r="165" spans="1:65" s="2" customFormat="1" ht="24.15" customHeight="1">
      <c r="A165" s="34"/>
      <c r="B165" s="167"/>
      <c r="C165" s="168" t="s">
        <v>257</v>
      </c>
      <c r="D165" s="168" t="s">
        <v>129</v>
      </c>
      <c r="E165" s="169" t="s">
        <v>258</v>
      </c>
      <c r="F165" s="170" t="s">
        <v>163</v>
      </c>
      <c r="G165" s="171" t="s">
        <v>142</v>
      </c>
      <c r="H165" s="172">
        <v>150</v>
      </c>
      <c r="I165" s="173"/>
      <c r="J165" s="174">
        <f>ROUND(I165*H165,2)</f>
        <v>0</v>
      </c>
      <c r="K165" s="170" t="s">
        <v>1</v>
      </c>
      <c r="L165" s="35"/>
      <c r="M165" s="175" t="s">
        <v>1</v>
      </c>
      <c r="N165" s="176" t="s">
        <v>38</v>
      </c>
      <c r="O165" s="73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133</v>
      </c>
      <c r="AT165" s="179" t="s">
        <v>129</v>
      </c>
      <c r="AU165" s="179" t="s">
        <v>83</v>
      </c>
      <c r="AY165" s="15" t="s">
        <v>126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5" t="s">
        <v>81</v>
      </c>
      <c r="BK165" s="180">
        <f>ROUND(I165*H165,2)</f>
        <v>0</v>
      </c>
      <c r="BL165" s="15" t="s">
        <v>133</v>
      </c>
      <c r="BM165" s="179" t="s">
        <v>259</v>
      </c>
    </row>
    <row r="166" spans="1:65" s="2" customFormat="1" ht="24.15" customHeight="1">
      <c r="A166" s="34"/>
      <c r="B166" s="167"/>
      <c r="C166" s="168" t="s">
        <v>198</v>
      </c>
      <c r="D166" s="168" t="s">
        <v>129</v>
      </c>
      <c r="E166" s="169" t="s">
        <v>260</v>
      </c>
      <c r="F166" s="170" t="s">
        <v>170</v>
      </c>
      <c r="G166" s="171" t="s">
        <v>150</v>
      </c>
      <c r="H166" s="172">
        <v>120</v>
      </c>
      <c r="I166" s="173"/>
      <c r="J166" s="174">
        <f>ROUND(I166*H166,2)</f>
        <v>0</v>
      </c>
      <c r="K166" s="170" t="s">
        <v>1</v>
      </c>
      <c r="L166" s="35"/>
      <c r="M166" s="175" t="s">
        <v>1</v>
      </c>
      <c r="N166" s="176" t="s">
        <v>38</v>
      </c>
      <c r="O166" s="73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9" t="s">
        <v>133</v>
      </c>
      <c r="AT166" s="179" t="s">
        <v>129</v>
      </c>
      <c r="AU166" s="179" t="s">
        <v>83</v>
      </c>
      <c r="AY166" s="15" t="s">
        <v>126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5" t="s">
        <v>81</v>
      </c>
      <c r="BK166" s="180">
        <f>ROUND(I166*H166,2)</f>
        <v>0</v>
      </c>
      <c r="BL166" s="15" t="s">
        <v>133</v>
      </c>
      <c r="BM166" s="179" t="s">
        <v>261</v>
      </c>
    </row>
    <row r="167" spans="1:63" s="12" customFormat="1" ht="22.8" customHeight="1">
      <c r="A167" s="12"/>
      <c r="B167" s="154"/>
      <c r="C167" s="12"/>
      <c r="D167" s="155" t="s">
        <v>72</v>
      </c>
      <c r="E167" s="165" t="s">
        <v>262</v>
      </c>
      <c r="F167" s="165" t="s">
        <v>263</v>
      </c>
      <c r="G167" s="12"/>
      <c r="H167" s="12"/>
      <c r="I167" s="157"/>
      <c r="J167" s="166">
        <f>BK167</f>
        <v>0</v>
      </c>
      <c r="K167" s="12"/>
      <c r="L167" s="154"/>
      <c r="M167" s="159"/>
      <c r="N167" s="160"/>
      <c r="O167" s="160"/>
      <c r="P167" s="161">
        <f>SUM(P168:P170)</f>
        <v>0</v>
      </c>
      <c r="Q167" s="160"/>
      <c r="R167" s="161">
        <f>SUM(R168:R170)</f>
        <v>0</v>
      </c>
      <c r="S167" s="160"/>
      <c r="T167" s="162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5" t="s">
        <v>81</v>
      </c>
      <c r="AT167" s="163" t="s">
        <v>72</v>
      </c>
      <c r="AU167" s="163" t="s">
        <v>81</v>
      </c>
      <c r="AY167" s="155" t="s">
        <v>126</v>
      </c>
      <c r="BK167" s="164">
        <f>SUM(BK168:BK170)</f>
        <v>0</v>
      </c>
    </row>
    <row r="168" spans="1:65" s="2" customFormat="1" ht="24.15" customHeight="1">
      <c r="A168" s="34"/>
      <c r="B168" s="167"/>
      <c r="C168" s="168" t="s">
        <v>264</v>
      </c>
      <c r="D168" s="168" t="s">
        <v>129</v>
      </c>
      <c r="E168" s="169" t="s">
        <v>265</v>
      </c>
      <c r="F168" s="170" t="s">
        <v>266</v>
      </c>
      <c r="G168" s="171" t="s">
        <v>267</v>
      </c>
      <c r="H168" s="172">
        <v>1</v>
      </c>
      <c r="I168" s="173"/>
      <c r="J168" s="174">
        <f>ROUND(I168*H168,2)</f>
        <v>0</v>
      </c>
      <c r="K168" s="170" t="s">
        <v>1</v>
      </c>
      <c r="L168" s="35"/>
      <c r="M168" s="175" t="s">
        <v>1</v>
      </c>
      <c r="N168" s="176" t="s">
        <v>38</v>
      </c>
      <c r="O168" s="73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9" t="s">
        <v>133</v>
      </c>
      <c r="AT168" s="179" t="s">
        <v>129</v>
      </c>
      <c r="AU168" s="179" t="s">
        <v>83</v>
      </c>
      <c r="AY168" s="15" t="s">
        <v>126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5" t="s">
        <v>81</v>
      </c>
      <c r="BK168" s="180">
        <f>ROUND(I168*H168,2)</f>
        <v>0</v>
      </c>
      <c r="BL168" s="15" t="s">
        <v>133</v>
      </c>
      <c r="BM168" s="179" t="s">
        <v>268</v>
      </c>
    </row>
    <row r="169" spans="1:65" s="2" customFormat="1" ht="37.8" customHeight="1">
      <c r="A169" s="34"/>
      <c r="B169" s="167"/>
      <c r="C169" s="168" t="s">
        <v>201</v>
      </c>
      <c r="D169" s="168" t="s">
        <v>129</v>
      </c>
      <c r="E169" s="169" t="s">
        <v>269</v>
      </c>
      <c r="F169" s="170" t="s">
        <v>270</v>
      </c>
      <c r="G169" s="171" t="s">
        <v>271</v>
      </c>
      <c r="H169" s="172">
        <v>1</v>
      </c>
      <c r="I169" s="173"/>
      <c r="J169" s="174">
        <f>ROUND(I169*H169,2)</f>
        <v>0</v>
      </c>
      <c r="K169" s="170" t="s">
        <v>1</v>
      </c>
      <c r="L169" s="35"/>
      <c r="M169" s="175" t="s">
        <v>1</v>
      </c>
      <c r="N169" s="176" t="s">
        <v>38</v>
      </c>
      <c r="O169" s="73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9" t="s">
        <v>133</v>
      </c>
      <c r="AT169" s="179" t="s">
        <v>129</v>
      </c>
      <c r="AU169" s="179" t="s">
        <v>83</v>
      </c>
      <c r="AY169" s="15" t="s">
        <v>126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5" t="s">
        <v>81</v>
      </c>
      <c r="BK169" s="180">
        <f>ROUND(I169*H169,2)</f>
        <v>0</v>
      </c>
      <c r="BL169" s="15" t="s">
        <v>133</v>
      </c>
      <c r="BM169" s="179" t="s">
        <v>272</v>
      </c>
    </row>
    <row r="170" spans="1:65" s="2" customFormat="1" ht="37.8" customHeight="1">
      <c r="A170" s="34"/>
      <c r="B170" s="167"/>
      <c r="C170" s="168" t="s">
        <v>273</v>
      </c>
      <c r="D170" s="168" t="s">
        <v>129</v>
      </c>
      <c r="E170" s="169" t="s">
        <v>274</v>
      </c>
      <c r="F170" s="170" t="s">
        <v>275</v>
      </c>
      <c r="G170" s="171" t="s">
        <v>271</v>
      </c>
      <c r="H170" s="172">
        <v>1</v>
      </c>
      <c r="I170" s="173"/>
      <c r="J170" s="174">
        <f>ROUND(I170*H170,2)</f>
        <v>0</v>
      </c>
      <c r="K170" s="170" t="s">
        <v>1</v>
      </c>
      <c r="L170" s="35"/>
      <c r="M170" s="175" t="s">
        <v>1</v>
      </c>
      <c r="N170" s="176" t="s">
        <v>38</v>
      </c>
      <c r="O170" s="73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133</v>
      </c>
      <c r="AT170" s="179" t="s">
        <v>129</v>
      </c>
      <c r="AU170" s="179" t="s">
        <v>83</v>
      </c>
      <c r="AY170" s="15" t="s">
        <v>126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5" t="s">
        <v>81</v>
      </c>
      <c r="BK170" s="180">
        <f>ROUND(I170*H170,2)</f>
        <v>0</v>
      </c>
      <c r="BL170" s="15" t="s">
        <v>133</v>
      </c>
      <c r="BM170" s="179" t="s">
        <v>276</v>
      </c>
    </row>
    <row r="171" spans="1:63" s="12" customFormat="1" ht="25.9" customHeight="1">
      <c r="A171" s="12"/>
      <c r="B171" s="154"/>
      <c r="C171" s="12"/>
      <c r="D171" s="155" t="s">
        <v>72</v>
      </c>
      <c r="E171" s="156" t="s">
        <v>277</v>
      </c>
      <c r="F171" s="156" t="s">
        <v>278</v>
      </c>
      <c r="G171" s="12"/>
      <c r="H171" s="12"/>
      <c r="I171" s="157"/>
      <c r="J171" s="158">
        <f>BK171</f>
        <v>0</v>
      </c>
      <c r="K171" s="12"/>
      <c r="L171" s="154"/>
      <c r="M171" s="159"/>
      <c r="N171" s="160"/>
      <c r="O171" s="160"/>
      <c r="P171" s="161">
        <f>P172</f>
        <v>0</v>
      </c>
      <c r="Q171" s="160"/>
      <c r="R171" s="161">
        <f>R172</f>
        <v>0</v>
      </c>
      <c r="S171" s="160"/>
      <c r="T171" s="162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5" t="s">
        <v>133</v>
      </c>
      <c r="AT171" s="163" t="s">
        <v>72</v>
      </c>
      <c r="AU171" s="163" t="s">
        <v>73</v>
      </c>
      <c r="AY171" s="155" t="s">
        <v>126</v>
      </c>
      <c r="BK171" s="164">
        <f>BK172</f>
        <v>0</v>
      </c>
    </row>
    <row r="172" spans="1:65" s="2" customFormat="1" ht="37.8" customHeight="1">
      <c r="A172" s="34"/>
      <c r="B172" s="167"/>
      <c r="C172" s="168" t="s">
        <v>204</v>
      </c>
      <c r="D172" s="168" t="s">
        <v>129</v>
      </c>
      <c r="E172" s="169" t="s">
        <v>279</v>
      </c>
      <c r="F172" s="170" t="s">
        <v>280</v>
      </c>
      <c r="G172" s="171" t="s">
        <v>281</v>
      </c>
      <c r="H172" s="172">
        <v>160</v>
      </c>
      <c r="I172" s="173"/>
      <c r="J172" s="174">
        <f>ROUND(I172*H172,2)</f>
        <v>0</v>
      </c>
      <c r="K172" s="170" t="s">
        <v>282</v>
      </c>
      <c r="L172" s="35"/>
      <c r="M172" s="175" t="s">
        <v>1</v>
      </c>
      <c r="N172" s="176" t="s">
        <v>38</v>
      </c>
      <c r="O172" s="73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9" t="s">
        <v>283</v>
      </c>
      <c r="AT172" s="179" t="s">
        <v>129</v>
      </c>
      <c r="AU172" s="179" t="s">
        <v>81</v>
      </c>
      <c r="AY172" s="15" t="s">
        <v>126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5" t="s">
        <v>81</v>
      </c>
      <c r="BK172" s="180">
        <f>ROUND(I172*H172,2)</f>
        <v>0</v>
      </c>
      <c r="BL172" s="15" t="s">
        <v>283</v>
      </c>
      <c r="BM172" s="179" t="s">
        <v>284</v>
      </c>
    </row>
    <row r="173" spans="1:63" s="12" customFormat="1" ht="25.9" customHeight="1">
      <c r="A173" s="12"/>
      <c r="B173" s="154"/>
      <c r="C173" s="12"/>
      <c r="D173" s="155" t="s">
        <v>72</v>
      </c>
      <c r="E173" s="156" t="s">
        <v>285</v>
      </c>
      <c r="F173" s="156" t="s">
        <v>286</v>
      </c>
      <c r="G173" s="12"/>
      <c r="H173" s="12"/>
      <c r="I173" s="157"/>
      <c r="J173" s="158">
        <f>BK173</f>
        <v>0</v>
      </c>
      <c r="K173" s="12"/>
      <c r="L173" s="154"/>
      <c r="M173" s="159"/>
      <c r="N173" s="160"/>
      <c r="O173" s="160"/>
      <c r="P173" s="161">
        <f>P174+P176+P178</f>
        <v>0</v>
      </c>
      <c r="Q173" s="160"/>
      <c r="R173" s="161">
        <f>R174+R176+R178</f>
        <v>0</v>
      </c>
      <c r="S173" s="160"/>
      <c r="T173" s="162">
        <f>T174+T176+T178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5" t="s">
        <v>144</v>
      </c>
      <c r="AT173" s="163" t="s">
        <v>72</v>
      </c>
      <c r="AU173" s="163" t="s">
        <v>73</v>
      </c>
      <c r="AY173" s="155" t="s">
        <v>126</v>
      </c>
      <c r="BK173" s="164">
        <f>BK174+BK176+BK178</f>
        <v>0</v>
      </c>
    </row>
    <row r="174" spans="1:63" s="12" customFormat="1" ht="22.8" customHeight="1">
      <c r="A174" s="12"/>
      <c r="B174" s="154"/>
      <c r="C174" s="12"/>
      <c r="D174" s="155" t="s">
        <v>72</v>
      </c>
      <c r="E174" s="165" t="s">
        <v>287</v>
      </c>
      <c r="F174" s="165" t="s">
        <v>288</v>
      </c>
      <c r="G174" s="12"/>
      <c r="H174" s="12"/>
      <c r="I174" s="157"/>
      <c r="J174" s="166">
        <f>BK174</f>
        <v>0</v>
      </c>
      <c r="K174" s="12"/>
      <c r="L174" s="154"/>
      <c r="M174" s="159"/>
      <c r="N174" s="160"/>
      <c r="O174" s="160"/>
      <c r="P174" s="161">
        <f>P175</f>
        <v>0</v>
      </c>
      <c r="Q174" s="160"/>
      <c r="R174" s="161">
        <f>R175</f>
        <v>0</v>
      </c>
      <c r="S174" s="160"/>
      <c r="T174" s="16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5" t="s">
        <v>144</v>
      </c>
      <c r="AT174" s="163" t="s">
        <v>72</v>
      </c>
      <c r="AU174" s="163" t="s">
        <v>81</v>
      </c>
      <c r="AY174" s="155" t="s">
        <v>126</v>
      </c>
      <c r="BK174" s="164">
        <f>BK175</f>
        <v>0</v>
      </c>
    </row>
    <row r="175" spans="1:65" s="2" customFormat="1" ht="16.5" customHeight="1">
      <c r="A175" s="34"/>
      <c r="B175" s="167"/>
      <c r="C175" s="168" t="s">
        <v>289</v>
      </c>
      <c r="D175" s="168" t="s">
        <v>129</v>
      </c>
      <c r="E175" s="169" t="s">
        <v>290</v>
      </c>
      <c r="F175" s="170" t="s">
        <v>291</v>
      </c>
      <c r="G175" s="171" t="s">
        <v>271</v>
      </c>
      <c r="H175" s="172">
        <v>1</v>
      </c>
      <c r="I175" s="173"/>
      <c r="J175" s="174">
        <f>ROUND(I175*H175,2)</f>
        <v>0</v>
      </c>
      <c r="K175" s="170" t="s">
        <v>282</v>
      </c>
      <c r="L175" s="35"/>
      <c r="M175" s="175" t="s">
        <v>1</v>
      </c>
      <c r="N175" s="176" t="s">
        <v>38</v>
      </c>
      <c r="O175" s="73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9" t="s">
        <v>292</v>
      </c>
      <c r="AT175" s="179" t="s">
        <v>129</v>
      </c>
      <c r="AU175" s="179" t="s">
        <v>83</v>
      </c>
      <c r="AY175" s="15" t="s">
        <v>126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5" t="s">
        <v>81</v>
      </c>
      <c r="BK175" s="180">
        <f>ROUND(I175*H175,2)</f>
        <v>0</v>
      </c>
      <c r="BL175" s="15" t="s">
        <v>292</v>
      </c>
      <c r="BM175" s="179" t="s">
        <v>293</v>
      </c>
    </row>
    <row r="176" spans="1:63" s="12" customFormat="1" ht="22.8" customHeight="1">
      <c r="A176" s="12"/>
      <c r="B176" s="154"/>
      <c r="C176" s="12"/>
      <c r="D176" s="155" t="s">
        <v>72</v>
      </c>
      <c r="E176" s="165" t="s">
        <v>294</v>
      </c>
      <c r="F176" s="165" t="s">
        <v>295</v>
      </c>
      <c r="G176" s="12"/>
      <c r="H176" s="12"/>
      <c r="I176" s="157"/>
      <c r="J176" s="166">
        <f>BK176</f>
        <v>0</v>
      </c>
      <c r="K176" s="12"/>
      <c r="L176" s="154"/>
      <c r="M176" s="159"/>
      <c r="N176" s="160"/>
      <c r="O176" s="160"/>
      <c r="P176" s="161">
        <f>P177</f>
        <v>0</v>
      </c>
      <c r="Q176" s="160"/>
      <c r="R176" s="161">
        <f>R177</f>
        <v>0</v>
      </c>
      <c r="S176" s="160"/>
      <c r="T176" s="16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5" t="s">
        <v>144</v>
      </c>
      <c r="AT176" s="163" t="s">
        <v>72</v>
      </c>
      <c r="AU176" s="163" t="s">
        <v>81</v>
      </c>
      <c r="AY176" s="155" t="s">
        <v>126</v>
      </c>
      <c r="BK176" s="164">
        <f>BK177</f>
        <v>0</v>
      </c>
    </row>
    <row r="177" spans="1:65" s="2" customFormat="1" ht="146.25" customHeight="1">
      <c r="A177" s="34"/>
      <c r="B177" s="167"/>
      <c r="C177" s="168" t="s">
        <v>207</v>
      </c>
      <c r="D177" s="168" t="s">
        <v>129</v>
      </c>
      <c r="E177" s="169" t="s">
        <v>296</v>
      </c>
      <c r="F177" s="170" t="s">
        <v>297</v>
      </c>
      <c r="G177" s="171" t="s">
        <v>271</v>
      </c>
      <c r="H177" s="172">
        <v>1</v>
      </c>
      <c r="I177" s="173"/>
      <c r="J177" s="174">
        <f>ROUND(I177*H177,2)</f>
        <v>0</v>
      </c>
      <c r="K177" s="170" t="s">
        <v>1</v>
      </c>
      <c r="L177" s="35"/>
      <c r="M177" s="175" t="s">
        <v>1</v>
      </c>
      <c r="N177" s="176" t="s">
        <v>38</v>
      </c>
      <c r="O177" s="73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292</v>
      </c>
      <c r="AT177" s="179" t="s">
        <v>129</v>
      </c>
      <c r="AU177" s="179" t="s">
        <v>83</v>
      </c>
      <c r="AY177" s="15" t="s">
        <v>126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5" t="s">
        <v>81</v>
      </c>
      <c r="BK177" s="180">
        <f>ROUND(I177*H177,2)</f>
        <v>0</v>
      </c>
      <c r="BL177" s="15" t="s">
        <v>292</v>
      </c>
      <c r="BM177" s="179" t="s">
        <v>298</v>
      </c>
    </row>
    <row r="178" spans="1:63" s="12" customFormat="1" ht="22.8" customHeight="1">
      <c r="A178" s="12"/>
      <c r="B178" s="154"/>
      <c r="C178" s="12"/>
      <c r="D178" s="155" t="s">
        <v>72</v>
      </c>
      <c r="E178" s="165" t="s">
        <v>299</v>
      </c>
      <c r="F178" s="165" t="s">
        <v>300</v>
      </c>
      <c r="G178" s="12"/>
      <c r="H178" s="12"/>
      <c r="I178" s="157"/>
      <c r="J178" s="166">
        <f>BK178</f>
        <v>0</v>
      </c>
      <c r="K178" s="12"/>
      <c r="L178" s="154"/>
      <c r="M178" s="159"/>
      <c r="N178" s="160"/>
      <c r="O178" s="160"/>
      <c r="P178" s="161">
        <f>P179</f>
        <v>0</v>
      </c>
      <c r="Q178" s="160"/>
      <c r="R178" s="161">
        <f>R179</f>
        <v>0</v>
      </c>
      <c r="S178" s="160"/>
      <c r="T178" s="16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5" t="s">
        <v>144</v>
      </c>
      <c r="AT178" s="163" t="s">
        <v>72</v>
      </c>
      <c r="AU178" s="163" t="s">
        <v>81</v>
      </c>
      <c r="AY178" s="155" t="s">
        <v>126</v>
      </c>
      <c r="BK178" s="164">
        <f>BK179</f>
        <v>0</v>
      </c>
    </row>
    <row r="179" spans="1:65" s="2" customFormat="1" ht="24.15" customHeight="1">
      <c r="A179" s="34"/>
      <c r="B179" s="167"/>
      <c r="C179" s="168" t="s">
        <v>301</v>
      </c>
      <c r="D179" s="168" t="s">
        <v>129</v>
      </c>
      <c r="E179" s="169" t="s">
        <v>302</v>
      </c>
      <c r="F179" s="170" t="s">
        <v>303</v>
      </c>
      <c r="G179" s="171" t="s">
        <v>271</v>
      </c>
      <c r="H179" s="172">
        <v>1</v>
      </c>
      <c r="I179" s="173"/>
      <c r="J179" s="174">
        <f>ROUND(I179*H179,2)</f>
        <v>0</v>
      </c>
      <c r="K179" s="170" t="s">
        <v>1</v>
      </c>
      <c r="L179" s="35"/>
      <c r="M179" s="181" t="s">
        <v>1</v>
      </c>
      <c r="N179" s="182" t="s">
        <v>38</v>
      </c>
      <c r="O179" s="183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9" t="s">
        <v>292</v>
      </c>
      <c r="AT179" s="179" t="s">
        <v>129</v>
      </c>
      <c r="AU179" s="179" t="s">
        <v>83</v>
      </c>
      <c r="AY179" s="15" t="s">
        <v>126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5" t="s">
        <v>81</v>
      </c>
      <c r="BK179" s="180">
        <f>ROUND(I179*H179,2)</f>
        <v>0</v>
      </c>
      <c r="BL179" s="15" t="s">
        <v>292</v>
      </c>
      <c r="BM179" s="179" t="s">
        <v>304</v>
      </c>
    </row>
    <row r="180" spans="1:31" s="2" customFormat="1" ht="6.95" customHeight="1">
      <c r="A180" s="34"/>
      <c r="B180" s="56"/>
      <c r="C180" s="57"/>
      <c r="D180" s="57"/>
      <c r="E180" s="57"/>
      <c r="F180" s="57"/>
      <c r="G180" s="57"/>
      <c r="H180" s="57"/>
      <c r="I180" s="57"/>
      <c r="J180" s="57"/>
      <c r="K180" s="57"/>
      <c r="L180" s="35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autoFilter ref="C124:K17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93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Starez Brno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5"/>
      <c r="C9" s="34"/>
      <c r="D9" s="34"/>
      <c r="E9" s="63" t="s">
        <v>305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29. 4. 2024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8"/>
      <c r="B27" s="119"/>
      <c r="C27" s="118"/>
      <c r="D27" s="118"/>
      <c r="E27" s="32" t="s">
        <v>96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ROUND((SUM(BE125:BE186)),2)</f>
        <v>0</v>
      </c>
      <c r="G33" s="34"/>
      <c r="H33" s="34"/>
      <c r="I33" s="124">
        <v>0.21</v>
      </c>
      <c r="J33" s="123">
        <f>ROUND(((SUM(BE125:BE186))*I33),2)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ROUND((SUM(BF125:BF186)),2)</f>
        <v>0</v>
      </c>
      <c r="G34" s="34"/>
      <c r="H34" s="34"/>
      <c r="I34" s="124">
        <v>0.12</v>
      </c>
      <c r="J34" s="123">
        <f>ROUND(((SUM(BF125:BF186))*I34),2)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ROUND((SUM(BG125:BG186)),2)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ROUND((SUM(BH125:BH186)),2)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ROUND((SUM(BI125:BI186)),2)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Starez Brno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>
      <c r="A87" s="34"/>
      <c r="B87" s="35"/>
      <c r="C87" s="34"/>
      <c r="D87" s="34"/>
      <c r="E87" s="63" t="str">
        <f>E9</f>
        <v xml:space="preserve">02 - Fáze SO1 - Rozvody VZT zařízení 1.01 a 2.01  - v prostorách strojovny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29. 4. 2024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98</v>
      </c>
      <c r="D94" s="125"/>
      <c r="E94" s="125"/>
      <c r="F94" s="125"/>
      <c r="G94" s="125"/>
      <c r="H94" s="125"/>
      <c r="I94" s="125"/>
      <c r="J94" s="134" t="s">
        <v>99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100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101</v>
      </c>
    </row>
    <row r="97" spans="1:31" s="9" customFormat="1" ht="24.95" customHeight="1">
      <c r="A97" s="9"/>
      <c r="B97" s="136"/>
      <c r="C97" s="9"/>
      <c r="D97" s="137" t="s">
        <v>102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103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0"/>
      <c r="C99" s="10"/>
      <c r="D99" s="141" t="s">
        <v>104</v>
      </c>
      <c r="E99" s="142"/>
      <c r="F99" s="142"/>
      <c r="G99" s="142"/>
      <c r="H99" s="142"/>
      <c r="I99" s="142"/>
      <c r="J99" s="143">
        <f>J147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0"/>
      <c r="C100" s="10"/>
      <c r="D100" s="141" t="s">
        <v>105</v>
      </c>
      <c r="E100" s="142"/>
      <c r="F100" s="142"/>
      <c r="G100" s="142"/>
      <c r="H100" s="142"/>
      <c r="I100" s="142"/>
      <c r="J100" s="143">
        <f>J169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6"/>
      <c r="C101" s="9"/>
      <c r="D101" s="137" t="s">
        <v>106</v>
      </c>
      <c r="E101" s="138"/>
      <c r="F101" s="138"/>
      <c r="G101" s="138"/>
      <c r="H101" s="138"/>
      <c r="I101" s="138"/>
      <c r="J101" s="139">
        <f>J178</f>
        <v>0</v>
      </c>
      <c r="K101" s="9"/>
      <c r="L101" s="13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6"/>
      <c r="C102" s="9"/>
      <c r="D102" s="137" t="s">
        <v>107</v>
      </c>
      <c r="E102" s="138"/>
      <c r="F102" s="138"/>
      <c r="G102" s="138"/>
      <c r="H102" s="138"/>
      <c r="I102" s="138"/>
      <c r="J102" s="139">
        <f>J180</f>
        <v>0</v>
      </c>
      <c r="K102" s="9"/>
      <c r="L102" s="13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40"/>
      <c r="C103" s="10"/>
      <c r="D103" s="141" t="s">
        <v>108</v>
      </c>
      <c r="E103" s="142"/>
      <c r="F103" s="142"/>
      <c r="G103" s="142"/>
      <c r="H103" s="142"/>
      <c r="I103" s="142"/>
      <c r="J103" s="143">
        <f>J181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0"/>
      <c r="C104" s="10"/>
      <c r="D104" s="141" t="s">
        <v>109</v>
      </c>
      <c r="E104" s="142"/>
      <c r="F104" s="142"/>
      <c r="G104" s="142"/>
      <c r="H104" s="142"/>
      <c r="I104" s="142"/>
      <c r="J104" s="143">
        <f>J183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0"/>
      <c r="C105" s="10"/>
      <c r="D105" s="141" t="s">
        <v>110</v>
      </c>
      <c r="E105" s="142"/>
      <c r="F105" s="142"/>
      <c r="G105" s="142"/>
      <c r="H105" s="142"/>
      <c r="I105" s="142"/>
      <c r="J105" s="143">
        <f>J185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111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Starez Brno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94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30" customHeight="1">
      <c r="A117" s="34"/>
      <c r="B117" s="35"/>
      <c r="C117" s="34"/>
      <c r="D117" s="34"/>
      <c r="E117" s="63" t="str">
        <f>E9</f>
        <v xml:space="preserve">02 - Fáze SO1 - Rozvody VZT zařízení 1.01 a 2.01  - v prostorách strojovny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29. 4. 2024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31</v>
      </c>
      <c r="J122" s="32" t="str">
        <f>E24</f>
        <v xml:space="preserve"> 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112</v>
      </c>
      <c r="D124" s="147" t="s">
        <v>58</v>
      </c>
      <c r="E124" s="147" t="s">
        <v>54</v>
      </c>
      <c r="F124" s="147" t="s">
        <v>55</v>
      </c>
      <c r="G124" s="147" t="s">
        <v>113</v>
      </c>
      <c r="H124" s="147" t="s">
        <v>114</v>
      </c>
      <c r="I124" s="147" t="s">
        <v>115</v>
      </c>
      <c r="J124" s="147" t="s">
        <v>99</v>
      </c>
      <c r="K124" s="148" t="s">
        <v>116</v>
      </c>
      <c r="L124" s="149"/>
      <c r="M124" s="82" t="s">
        <v>1</v>
      </c>
      <c r="N124" s="83" t="s">
        <v>37</v>
      </c>
      <c r="O124" s="83" t="s">
        <v>117</v>
      </c>
      <c r="P124" s="83" t="s">
        <v>118</v>
      </c>
      <c r="Q124" s="83" t="s">
        <v>119</v>
      </c>
      <c r="R124" s="83" t="s">
        <v>120</v>
      </c>
      <c r="S124" s="83" t="s">
        <v>121</v>
      </c>
      <c r="T124" s="84" t="s">
        <v>122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123</v>
      </c>
      <c r="D125" s="34"/>
      <c r="E125" s="34"/>
      <c r="F125" s="34"/>
      <c r="G125" s="34"/>
      <c r="H125" s="34"/>
      <c r="I125" s="34"/>
      <c r="J125" s="150">
        <f>BK125</f>
        <v>0</v>
      </c>
      <c r="K125" s="34"/>
      <c r="L125" s="35"/>
      <c r="M125" s="85"/>
      <c r="N125" s="69"/>
      <c r="O125" s="86"/>
      <c r="P125" s="151">
        <f>P126+P178+P180</f>
        <v>0</v>
      </c>
      <c r="Q125" s="86"/>
      <c r="R125" s="151">
        <f>R126+R178+R180</f>
        <v>0</v>
      </c>
      <c r="S125" s="86"/>
      <c r="T125" s="152">
        <f>T126+T178+T180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72</v>
      </c>
      <c r="AU125" s="15" t="s">
        <v>101</v>
      </c>
      <c r="BK125" s="153">
        <f>BK126+BK178+BK180</f>
        <v>0</v>
      </c>
    </row>
    <row r="126" spans="1:63" s="12" customFormat="1" ht="25.9" customHeight="1">
      <c r="A126" s="12"/>
      <c r="B126" s="154"/>
      <c r="C126" s="12"/>
      <c r="D126" s="155" t="s">
        <v>72</v>
      </c>
      <c r="E126" s="156" t="s">
        <v>124</v>
      </c>
      <c r="F126" s="156" t="s">
        <v>125</v>
      </c>
      <c r="G126" s="12"/>
      <c r="H126" s="12"/>
      <c r="I126" s="157"/>
      <c r="J126" s="158">
        <f>BK126</f>
        <v>0</v>
      </c>
      <c r="K126" s="12"/>
      <c r="L126" s="154"/>
      <c r="M126" s="159"/>
      <c r="N126" s="160"/>
      <c r="O126" s="160"/>
      <c r="P126" s="161">
        <f>P127+P147+P169</f>
        <v>0</v>
      </c>
      <c r="Q126" s="160"/>
      <c r="R126" s="161">
        <f>R127+R147+R169</f>
        <v>0</v>
      </c>
      <c r="S126" s="160"/>
      <c r="T126" s="162">
        <f>T127+T147+T169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5" t="s">
        <v>83</v>
      </c>
      <c r="AT126" s="163" t="s">
        <v>72</v>
      </c>
      <c r="AU126" s="163" t="s">
        <v>73</v>
      </c>
      <c r="AY126" s="155" t="s">
        <v>126</v>
      </c>
      <c r="BK126" s="164">
        <f>BK127+BK147+BK169</f>
        <v>0</v>
      </c>
    </row>
    <row r="127" spans="1:63" s="12" customFormat="1" ht="22.8" customHeight="1">
      <c r="A127" s="12"/>
      <c r="B127" s="154"/>
      <c r="C127" s="12"/>
      <c r="D127" s="155" t="s">
        <v>72</v>
      </c>
      <c r="E127" s="165" t="s">
        <v>127</v>
      </c>
      <c r="F127" s="165" t="s">
        <v>128</v>
      </c>
      <c r="G127" s="12"/>
      <c r="H127" s="12"/>
      <c r="I127" s="157"/>
      <c r="J127" s="166">
        <f>BK127</f>
        <v>0</v>
      </c>
      <c r="K127" s="12"/>
      <c r="L127" s="154"/>
      <c r="M127" s="159"/>
      <c r="N127" s="160"/>
      <c r="O127" s="160"/>
      <c r="P127" s="161">
        <f>SUM(P128:P146)</f>
        <v>0</v>
      </c>
      <c r="Q127" s="160"/>
      <c r="R127" s="161">
        <f>SUM(R128:R146)</f>
        <v>0</v>
      </c>
      <c r="S127" s="160"/>
      <c r="T127" s="162">
        <f>SUM(T128:T146)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5" t="s">
        <v>81</v>
      </c>
      <c r="AT127" s="163" t="s">
        <v>72</v>
      </c>
      <c r="AU127" s="163" t="s">
        <v>81</v>
      </c>
      <c r="AY127" s="155" t="s">
        <v>126</v>
      </c>
      <c r="BK127" s="164">
        <f>SUM(BK128:BK146)</f>
        <v>0</v>
      </c>
    </row>
    <row r="128" spans="1:65" s="2" customFormat="1" ht="12">
      <c r="A128" s="34"/>
      <c r="B128" s="167"/>
      <c r="C128" s="168" t="s">
        <v>81</v>
      </c>
      <c r="D128" s="168" t="s">
        <v>129</v>
      </c>
      <c r="E128" s="169" t="s">
        <v>306</v>
      </c>
      <c r="F128" s="186" t="s">
        <v>307</v>
      </c>
      <c r="G128" s="171" t="s">
        <v>132</v>
      </c>
      <c r="H128" s="172">
        <v>1</v>
      </c>
      <c r="I128" s="173"/>
      <c r="J128" s="174">
        <f>ROUND(I128*H128,2)</f>
        <v>0</v>
      </c>
      <c r="K128" s="170" t="s">
        <v>1</v>
      </c>
      <c r="L128" s="35"/>
      <c r="M128" s="175" t="s">
        <v>1</v>
      </c>
      <c r="N128" s="176" t="s">
        <v>38</v>
      </c>
      <c r="O128" s="73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133</v>
      </c>
      <c r="AT128" s="179" t="s">
        <v>129</v>
      </c>
      <c r="AU128" s="179" t="s">
        <v>83</v>
      </c>
      <c r="AY128" s="15" t="s">
        <v>126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5" t="s">
        <v>81</v>
      </c>
      <c r="BK128" s="180">
        <f>ROUND(I128*H128,2)</f>
        <v>0</v>
      </c>
      <c r="BL128" s="15" t="s">
        <v>133</v>
      </c>
      <c r="BM128" s="179" t="s">
        <v>83</v>
      </c>
    </row>
    <row r="129" spans="1:65" s="2" customFormat="1" ht="55.5" customHeight="1">
      <c r="A129" s="34"/>
      <c r="B129" s="167"/>
      <c r="C129" s="168" t="s">
        <v>83</v>
      </c>
      <c r="D129" s="168" t="s">
        <v>129</v>
      </c>
      <c r="E129" s="169" t="s">
        <v>308</v>
      </c>
      <c r="F129" s="170" t="s">
        <v>309</v>
      </c>
      <c r="G129" s="171" t="s">
        <v>132</v>
      </c>
      <c r="H129" s="172">
        <v>3</v>
      </c>
      <c r="I129" s="173"/>
      <c r="J129" s="174">
        <f>ROUND(I129*H129,2)</f>
        <v>0</v>
      </c>
      <c r="K129" s="170" t="s">
        <v>1</v>
      </c>
      <c r="L129" s="35"/>
      <c r="M129" s="175" t="s">
        <v>1</v>
      </c>
      <c r="N129" s="176" t="s">
        <v>38</v>
      </c>
      <c r="O129" s="73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133</v>
      </c>
      <c r="AT129" s="179" t="s">
        <v>129</v>
      </c>
      <c r="AU129" s="179" t="s">
        <v>83</v>
      </c>
      <c r="AY129" s="15" t="s">
        <v>126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5" t="s">
        <v>81</v>
      </c>
      <c r="BK129" s="180">
        <f>ROUND(I129*H129,2)</f>
        <v>0</v>
      </c>
      <c r="BL129" s="15" t="s">
        <v>133</v>
      </c>
      <c r="BM129" s="179" t="s">
        <v>133</v>
      </c>
    </row>
    <row r="130" spans="1:65" s="2" customFormat="1" ht="55.5" customHeight="1">
      <c r="A130" s="34"/>
      <c r="B130" s="167"/>
      <c r="C130" s="168" t="s">
        <v>136</v>
      </c>
      <c r="D130" s="168" t="s">
        <v>129</v>
      </c>
      <c r="E130" s="169" t="s">
        <v>310</v>
      </c>
      <c r="F130" s="170" t="s">
        <v>311</v>
      </c>
      <c r="G130" s="171" t="s">
        <v>132</v>
      </c>
      <c r="H130" s="172">
        <v>1</v>
      </c>
      <c r="I130" s="173"/>
      <c r="J130" s="174">
        <f>ROUND(I130*H130,2)</f>
        <v>0</v>
      </c>
      <c r="K130" s="170" t="s">
        <v>1</v>
      </c>
      <c r="L130" s="35"/>
      <c r="M130" s="175" t="s">
        <v>1</v>
      </c>
      <c r="N130" s="176" t="s">
        <v>38</v>
      </c>
      <c r="O130" s="73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133</v>
      </c>
      <c r="AT130" s="179" t="s">
        <v>129</v>
      </c>
      <c r="AU130" s="179" t="s">
        <v>83</v>
      </c>
      <c r="AY130" s="15" t="s">
        <v>126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5" t="s">
        <v>81</v>
      </c>
      <c r="BK130" s="180">
        <f>ROUND(I130*H130,2)</f>
        <v>0</v>
      </c>
      <c r="BL130" s="15" t="s">
        <v>133</v>
      </c>
      <c r="BM130" s="179" t="s">
        <v>139</v>
      </c>
    </row>
    <row r="131" spans="1:65" s="2" customFormat="1" ht="55.5" customHeight="1">
      <c r="A131" s="34"/>
      <c r="B131" s="167"/>
      <c r="C131" s="168" t="s">
        <v>133</v>
      </c>
      <c r="D131" s="168" t="s">
        <v>129</v>
      </c>
      <c r="E131" s="169" t="s">
        <v>312</v>
      </c>
      <c r="F131" s="170" t="s">
        <v>313</v>
      </c>
      <c r="G131" s="171" t="s">
        <v>132</v>
      </c>
      <c r="H131" s="172">
        <v>1</v>
      </c>
      <c r="I131" s="173"/>
      <c r="J131" s="174">
        <f>ROUND(I131*H131,2)</f>
        <v>0</v>
      </c>
      <c r="K131" s="170" t="s">
        <v>1</v>
      </c>
      <c r="L131" s="35"/>
      <c r="M131" s="175" t="s">
        <v>1</v>
      </c>
      <c r="N131" s="176" t="s">
        <v>38</v>
      </c>
      <c r="O131" s="73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133</v>
      </c>
      <c r="AT131" s="179" t="s">
        <v>129</v>
      </c>
      <c r="AU131" s="179" t="s">
        <v>83</v>
      </c>
      <c r="AY131" s="15" t="s">
        <v>126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5" t="s">
        <v>81</v>
      </c>
      <c r="BK131" s="180">
        <f>ROUND(I131*H131,2)</f>
        <v>0</v>
      </c>
      <c r="BL131" s="15" t="s">
        <v>133</v>
      </c>
      <c r="BM131" s="179" t="s">
        <v>143</v>
      </c>
    </row>
    <row r="132" spans="1:65" s="2" customFormat="1" ht="33" customHeight="1">
      <c r="A132" s="34"/>
      <c r="B132" s="167"/>
      <c r="C132" s="168" t="s">
        <v>144</v>
      </c>
      <c r="D132" s="168" t="s">
        <v>129</v>
      </c>
      <c r="E132" s="169" t="s">
        <v>314</v>
      </c>
      <c r="F132" s="170" t="s">
        <v>315</v>
      </c>
      <c r="G132" s="171" t="s">
        <v>132</v>
      </c>
      <c r="H132" s="172">
        <v>2</v>
      </c>
      <c r="I132" s="173"/>
      <c r="J132" s="174">
        <f>ROUND(I132*H132,2)</f>
        <v>0</v>
      </c>
      <c r="K132" s="170" t="s">
        <v>1</v>
      </c>
      <c r="L132" s="35"/>
      <c r="M132" s="175" t="s">
        <v>1</v>
      </c>
      <c r="N132" s="176" t="s">
        <v>38</v>
      </c>
      <c r="O132" s="73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133</v>
      </c>
      <c r="AT132" s="179" t="s">
        <v>129</v>
      </c>
      <c r="AU132" s="179" t="s">
        <v>83</v>
      </c>
      <c r="AY132" s="15" t="s">
        <v>126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5" t="s">
        <v>81</v>
      </c>
      <c r="BK132" s="180">
        <f>ROUND(I132*H132,2)</f>
        <v>0</v>
      </c>
      <c r="BL132" s="15" t="s">
        <v>133</v>
      </c>
      <c r="BM132" s="179" t="s">
        <v>147</v>
      </c>
    </row>
    <row r="133" spans="1:65" s="2" customFormat="1" ht="44.25" customHeight="1">
      <c r="A133" s="34"/>
      <c r="B133" s="167"/>
      <c r="C133" s="168" t="s">
        <v>139</v>
      </c>
      <c r="D133" s="168" t="s">
        <v>129</v>
      </c>
      <c r="E133" s="169" t="s">
        <v>130</v>
      </c>
      <c r="F133" s="170" t="s">
        <v>131</v>
      </c>
      <c r="G133" s="171" t="s">
        <v>132</v>
      </c>
      <c r="H133" s="172">
        <v>2</v>
      </c>
      <c r="I133" s="173"/>
      <c r="J133" s="174">
        <f>ROUND(I133*H133,2)</f>
        <v>0</v>
      </c>
      <c r="K133" s="170" t="s">
        <v>1</v>
      </c>
      <c r="L133" s="35"/>
      <c r="M133" s="175" t="s">
        <v>1</v>
      </c>
      <c r="N133" s="176" t="s">
        <v>38</v>
      </c>
      <c r="O133" s="73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133</v>
      </c>
      <c r="AT133" s="179" t="s">
        <v>129</v>
      </c>
      <c r="AU133" s="179" t="s">
        <v>83</v>
      </c>
      <c r="AY133" s="15" t="s">
        <v>126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5" t="s">
        <v>81</v>
      </c>
      <c r="BK133" s="180">
        <f>ROUND(I133*H133,2)</f>
        <v>0</v>
      </c>
      <c r="BL133" s="15" t="s">
        <v>133</v>
      </c>
      <c r="BM133" s="179" t="s">
        <v>8</v>
      </c>
    </row>
    <row r="134" spans="1:65" s="2" customFormat="1" ht="114.9" customHeight="1">
      <c r="A134" s="34"/>
      <c r="B134" s="167"/>
      <c r="C134" s="168" t="s">
        <v>151</v>
      </c>
      <c r="D134" s="168" t="s">
        <v>129</v>
      </c>
      <c r="E134" s="169" t="s">
        <v>316</v>
      </c>
      <c r="F134" s="170" t="s">
        <v>317</v>
      </c>
      <c r="G134" s="171" t="s">
        <v>132</v>
      </c>
      <c r="H134" s="172">
        <v>2</v>
      </c>
      <c r="I134" s="173"/>
      <c r="J134" s="174">
        <f>ROUND(I134*H134,2)</f>
        <v>0</v>
      </c>
      <c r="K134" s="170" t="s">
        <v>1</v>
      </c>
      <c r="L134" s="35"/>
      <c r="M134" s="175" t="s">
        <v>1</v>
      </c>
      <c r="N134" s="176" t="s">
        <v>38</v>
      </c>
      <c r="O134" s="73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133</v>
      </c>
      <c r="AT134" s="179" t="s">
        <v>129</v>
      </c>
      <c r="AU134" s="179" t="s">
        <v>83</v>
      </c>
      <c r="AY134" s="15" t="s">
        <v>126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5" t="s">
        <v>81</v>
      </c>
      <c r="BK134" s="180">
        <f>ROUND(I134*H134,2)</f>
        <v>0</v>
      </c>
      <c r="BL134" s="15" t="s">
        <v>133</v>
      </c>
      <c r="BM134" s="179" t="s">
        <v>154</v>
      </c>
    </row>
    <row r="135" spans="1:65" s="2" customFormat="1" ht="24.15" customHeight="1">
      <c r="A135" s="34"/>
      <c r="B135" s="167"/>
      <c r="C135" s="168" t="s">
        <v>143</v>
      </c>
      <c r="D135" s="168" t="s">
        <v>129</v>
      </c>
      <c r="E135" s="169" t="s">
        <v>318</v>
      </c>
      <c r="F135" s="170" t="s">
        <v>319</v>
      </c>
      <c r="G135" s="171" t="s">
        <v>132</v>
      </c>
      <c r="H135" s="172">
        <v>2</v>
      </c>
      <c r="I135" s="173"/>
      <c r="J135" s="174">
        <f>ROUND(I135*H135,2)</f>
        <v>0</v>
      </c>
      <c r="K135" s="170" t="s">
        <v>1</v>
      </c>
      <c r="L135" s="35"/>
      <c r="M135" s="175" t="s">
        <v>1</v>
      </c>
      <c r="N135" s="176" t="s">
        <v>38</v>
      </c>
      <c r="O135" s="73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133</v>
      </c>
      <c r="AT135" s="179" t="s">
        <v>129</v>
      </c>
      <c r="AU135" s="179" t="s">
        <v>83</v>
      </c>
      <c r="AY135" s="15" t="s">
        <v>126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5" t="s">
        <v>81</v>
      </c>
      <c r="BK135" s="180">
        <f>ROUND(I135*H135,2)</f>
        <v>0</v>
      </c>
      <c r="BL135" s="15" t="s">
        <v>133</v>
      </c>
      <c r="BM135" s="179" t="s">
        <v>157</v>
      </c>
    </row>
    <row r="136" spans="1:65" s="2" customFormat="1" ht="24.15" customHeight="1">
      <c r="A136" s="34"/>
      <c r="B136" s="167"/>
      <c r="C136" s="168" t="s">
        <v>158</v>
      </c>
      <c r="D136" s="168" t="s">
        <v>129</v>
      </c>
      <c r="E136" s="169" t="s">
        <v>320</v>
      </c>
      <c r="F136" s="170" t="s">
        <v>321</v>
      </c>
      <c r="G136" s="171" t="s">
        <v>142</v>
      </c>
      <c r="H136" s="172">
        <v>30</v>
      </c>
      <c r="I136" s="173"/>
      <c r="J136" s="174">
        <f>ROUND(I136*H136,2)</f>
        <v>0</v>
      </c>
      <c r="K136" s="170" t="s">
        <v>1</v>
      </c>
      <c r="L136" s="35"/>
      <c r="M136" s="175" t="s">
        <v>1</v>
      </c>
      <c r="N136" s="176" t="s">
        <v>38</v>
      </c>
      <c r="O136" s="73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133</v>
      </c>
      <c r="AT136" s="179" t="s">
        <v>129</v>
      </c>
      <c r="AU136" s="179" t="s">
        <v>83</v>
      </c>
      <c r="AY136" s="15" t="s">
        <v>126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5" t="s">
        <v>81</v>
      </c>
      <c r="BK136" s="180">
        <f>ROUND(I136*H136,2)</f>
        <v>0</v>
      </c>
      <c r="BL136" s="15" t="s">
        <v>133</v>
      </c>
      <c r="BM136" s="179" t="s">
        <v>161</v>
      </c>
    </row>
    <row r="137" spans="1:65" s="2" customFormat="1" ht="16.5" customHeight="1">
      <c r="A137" s="34"/>
      <c r="B137" s="167"/>
      <c r="C137" s="168" t="s">
        <v>147</v>
      </c>
      <c r="D137" s="168" t="s">
        <v>129</v>
      </c>
      <c r="E137" s="169" t="s">
        <v>322</v>
      </c>
      <c r="F137" s="170" t="s">
        <v>323</v>
      </c>
      <c r="G137" s="171" t="s">
        <v>142</v>
      </c>
      <c r="H137" s="172">
        <v>30</v>
      </c>
      <c r="I137" s="173"/>
      <c r="J137" s="174">
        <f>ROUND(I137*H137,2)</f>
        <v>0</v>
      </c>
      <c r="K137" s="170" t="s">
        <v>1</v>
      </c>
      <c r="L137" s="35"/>
      <c r="M137" s="175" t="s">
        <v>1</v>
      </c>
      <c r="N137" s="176" t="s">
        <v>38</v>
      </c>
      <c r="O137" s="73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133</v>
      </c>
      <c r="AT137" s="179" t="s">
        <v>129</v>
      </c>
      <c r="AU137" s="179" t="s">
        <v>83</v>
      </c>
      <c r="AY137" s="15" t="s">
        <v>126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5" t="s">
        <v>81</v>
      </c>
      <c r="BK137" s="180">
        <f>ROUND(I137*H137,2)</f>
        <v>0</v>
      </c>
      <c r="BL137" s="15" t="s">
        <v>133</v>
      </c>
      <c r="BM137" s="179" t="s">
        <v>164</v>
      </c>
    </row>
    <row r="138" spans="1:65" s="2" customFormat="1" ht="16.5" customHeight="1">
      <c r="A138" s="34"/>
      <c r="B138" s="167"/>
      <c r="C138" s="168" t="s">
        <v>165</v>
      </c>
      <c r="D138" s="168" t="s">
        <v>129</v>
      </c>
      <c r="E138" s="169" t="s">
        <v>324</v>
      </c>
      <c r="F138" s="170" t="s">
        <v>325</v>
      </c>
      <c r="G138" s="171" t="s">
        <v>271</v>
      </c>
      <c r="H138" s="172">
        <v>1</v>
      </c>
      <c r="I138" s="173"/>
      <c r="J138" s="174">
        <f>ROUND(I138*H138,2)</f>
        <v>0</v>
      </c>
      <c r="K138" s="170" t="s">
        <v>1</v>
      </c>
      <c r="L138" s="35"/>
      <c r="M138" s="175" t="s">
        <v>1</v>
      </c>
      <c r="N138" s="176" t="s">
        <v>38</v>
      </c>
      <c r="O138" s="73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133</v>
      </c>
      <c r="AT138" s="179" t="s">
        <v>129</v>
      </c>
      <c r="AU138" s="179" t="s">
        <v>83</v>
      </c>
      <c r="AY138" s="15" t="s">
        <v>126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5" t="s">
        <v>81</v>
      </c>
      <c r="BK138" s="180">
        <f>ROUND(I138*H138,2)</f>
        <v>0</v>
      </c>
      <c r="BL138" s="15" t="s">
        <v>133</v>
      </c>
      <c r="BM138" s="179" t="s">
        <v>168</v>
      </c>
    </row>
    <row r="139" spans="1:65" s="2" customFormat="1" ht="16.5" customHeight="1">
      <c r="A139" s="34"/>
      <c r="B139" s="167"/>
      <c r="C139" s="168" t="s">
        <v>8</v>
      </c>
      <c r="D139" s="168" t="s">
        <v>129</v>
      </c>
      <c r="E139" s="169" t="s">
        <v>326</v>
      </c>
      <c r="F139" s="170" t="s">
        <v>327</v>
      </c>
      <c r="G139" s="171" t="s">
        <v>271</v>
      </c>
      <c r="H139" s="172">
        <v>1</v>
      </c>
      <c r="I139" s="173"/>
      <c r="J139" s="174">
        <f>ROUND(I139*H139,2)</f>
        <v>0</v>
      </c>
      <c r="K139" s="170" t="s">
        <v>1</v>
      </c>
      <c r="L139" s="35"/>
      <c r="M139" s="175" t="s">
        <v>1</v>
      </c>
      <c r="N139" s="176" t="s">
        <v>38</v>
      </c>
      <c r="O139" s="73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133</v>
      </c>
      <c r="AT139" s="179" t="s">
        <v>129</v>
      </c>
      <c r="AU139" s="179" t="s">
        <v>83</v>
      </c>
      <c r="AY139" s="15" t="s">
        <v>126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5" t="s">
        <v>81</v>
      </c>
      <c r="BK139" s="180">
        <f>ROUND(I139*H139,2)</f>
        <v>0</v>
      </c>
      <c r="BL139" s="15" t="s">
        <v>133</v>
      </c>
      <c r="BM139" s="179" t="s">
        <v>171</v>
      </c>
    </row>
    <row r="140" spans="1:65" s="2" customFormat="1" ht="16.5" customHeight="1">
      <c r="A140" s="34"/>
      <c r="B140" s="167"/>
      <c r="C140" s="168" t="s">
        <v>174</v>
      </c>
      <c r="D140" s="168" t="s">
        <v>129</v>
      </c>
      <c r="E140" s="169" t="s">
        <v>328</v>
      </c>
      <c r="F140" s="170" t="s">
        <v>329</v>
      </c>
      <c r="G140" s="171" t="s">
        <v>271</v>
      </c>
      <c r="H140" s="172">
        <v>1</v>
      </c>
      <c r="I140" s="173"/>
      <c r="J140" s="174">
        <f>ROUND(I140*H140,2)</f>
        <v>0</v>
      </c>
      <c r="K140" s="170" t="s">
        <v>1</v>
      </c>
      <c r="L140" s="35"/>
      <c r="M140" s="175" t="s">
        <v>1</v>
      </c>
      <c r="N140" s="176" t="s">
        <v>38</v>
      </c>
      <c r="O140" s="73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9" t="s">
        <v>133</v>
      </c>
      <c r="AT140" s="179" t="s">
        <v>129</v>
      </c>
      <c r="AU140" s="179" t="s">
        <v>83</v>
      </c>
      <c r="AY140" s="15" t="s">
        <v>126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5" t="s">
        <v>81</v>
      </c>
      <c r="BK140" s="180">
        <f>ROUND(I140*H140,2)</f>
        <v>0</v>
      </c>
      <c r="BL140" s="15" t="s">
        <v>133</v>
      </c>
      <c r="BM140" s="179" t="s">
        <v>177</v>
      </c>
    </row>
    <row r="141" spans="1:65" s="2" customFormat="1" ht="16.5" customHeight="1">
      <c r="A141" s="34"/>
      <c r="B141" s="167"/>
      <c r="C141" s="168" t="s">
        <v>154</v>
      </c>
      <c r="D141" s="168" t="s">
        <v>129</v>
      </c>
      <c r="E141" s="169" t="s">
        <v>330</v>
      </c>
      <c r="F141" s="170" t="s">
        <v>331</v>
      </c>
      <c r="G141" s="171" t="s">
        <v>271</v>
      </c>
      <c r="H141" s="172">
        <v>2</v>
      </c>
      <c r="I141" s="173"/>
      <c r="J141" s="174">
        <f>ROUND(I141*H141,2)</f>
        <v>0</v>
      </c>
      <c r="K141" s="170" t="s">
        <v>1</v>
      </c>
      <c r="L141" s="35"/>
      <c r="M141" s="175" t="s">
        <v>1</v>
      </c>
      <c r="N141" s="176" t="s">
        <v>38</v>
      </c>
      <c r="O141" s="73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133</v>
      </c>
      <c r="AT141" s="179" t="s">
        <v>129</v>
      </c>
      <c r="AU141" s="179" t="s">
        <v>83</v>
      </c>
      <c r="AY141" s="15" t="s">
        <v>126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5" t="s">
        <v>81</v>
      </c>
      <c r="BK141" s="180">
        <f>ROUND(I141*H141,2)</f>
        <v>0</v>
      </c>
      <c r="BL141" s="15" t="s">
        <v>133</v>
      </c>
      <c r="BM141" s="179" t="s">
        <v>180</v>
      </c>
    </row>
    <row r="142" spans="1:65" s="2" customFormat="1" ht="24.15" customHeight="1">
      <c r="A142" s="34"/>
      <c r="B142" s="167"/>
      <c r="C142" s="168" t="s">
        <v>181</v>
      </c>
      <c r="D142" s="168" t="s">
        <v>129</v>
      </c>
      <c r="E142" s="169" t="s">
        <v>332</v>
      </c>
      <c r="F142" s="170" t="s">
        <v>333</v>
      </c>
      <c r="G142" s="171" t="s">
        <v>150</v>
      </c>
      <c r="H142" s="172">
        <v>98</v>
      </c>
      <c r="I142" s="173"/>
      <c r="J142" s="174">
        <f>ROUND(I142*H142,2)</f>
        <v>0</v>
      </c>
      <c r="K142" s="170" t="s">
        <v>1</v>
      </c>
      <c r="L142" s="35"/>
      <c r="M142" s="175" t="s">
        <v>1</v>
      </c>
      <c r="N142" s="176" t="s">
        <v>38</v>
      </c>
      <c r="O142" s="73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133</v>
      </c>
      <c r="AT142" s="179" t="s">
        <v>129</v>
      </c>
      <c r="AU142" s="179" t="s">
        <v>83</v>
      </c>
      <c r="AY142" s="15" t="s">
        <v>126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5" t="s">
        <v>81</v>
      </c>
      <c r="BK142" s="180">
        <f>ROUND(I142*H142,2)</f>
        <v>0</v>
      </c>
      <c r="BL142" s="15" t="s">
        <v>133</v>
      </c>
      <c r="BM142" s="179" t="s">
        <v>184</v>
      </c>
    </row>
    <row r="143" spans="1:65" s="2" customFormat="1" ht="24.15" customHeight="1">
      <c r="A143" s="34"/>
      <c r="B143" s="167"/>
      <c r="C143" s="168" t="s">
        <v>157</v>
      </c>
      <c r="D143" s="168" t="s">
        <v>129</v>
      </c>
      <c r="E143" s="169" t="s">
        <v>334</v>
      </c>
      <c r="F143" s="170" t="s">
        <v>241</v>
      </c>
      <c r="G143" s="171" t="s">
        <v>150</v>
      </c>
      <c r="H143" s="172">
        <v>3</v>
      </c>
      <c r="I143" s="173"/>
      <c r="J143" s="174">
        <f>ROUND(I143*H143,2)</f>
        <v>0</v>
      </c>
      <c r="K143" s="170" t="s">
        <v>1</v>
      </c>
      <c r="L143" s="35"/>
      <c r="M143" s="175" t="s">
        <v>1</v>
      </c>
      <c r="N143" s="176" t="s">
        <v>38</v>
      </c>
      <c r="O143" s="73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133</v>
      </c>
      <c r="AT143" s="179" t="s">
        <v>129</v>
      </c>
      <c r="AU143" s="179" t="s">
        <v>83</v>
      </c>
      <c r="AY143" s="15" t="s">
        <v>126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5" t="s">
        <v>81</v>
      </c>
      <c r="BK143" s="180">
        <f>ROUND(I143*H143,2)</f>
        <v>0</v>
      </c>
      <c r="BL143" s="15" t="s">
        <v>133</v>
      </c>
      <c r="BM143" s="179" t="s">
        <v>187</v>
      </c>
    </row>
    <row r="144" spans="1:65" s="2" customFormat="1" ht="24.15" customHeight="1">
      <c r="A144" s="34"/>
      <c r="B144" s="167"/>
      <c r="C144" s="168" t="s">
        <v>188</v>
      </c>
      <c r="D144" s="168" t="s">
        <v>129</v>
      </c>
      <c r="E144" s="169" t="s">
        <v>335</v>
      </c>
      <c r="F144" s="170" t="s">
        <v>336</v>
      </c>
      <c r="G144" s="171" t="s">
        <v>150</v>
      </c>
      <c r="H144" s="172">
        <v>12</v>
      </c>
      <c r="I144" s="173"/>
      <c r="J144" s="174">
        <f>ROUND(I144*H144,2)</f>
        <v>0</v>
      </c>
      <c r="K144" s="170" t="s">
        <v>1</v>
      </c>
      <c r="L144" s="35"/>
      <c r="M144" s="175" t="s">
        <v>1</v>
      </c>
      <c r="N144" s="176" t="s">
        <v>38</v>
      </c>
      <c r="O144" s="73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133</v>
      </c>
      <c r="AT144" s="179" t="s">
        <v>129</v>
      </c>
      <c r="AU144" s="179" t="s">
        <v>83</v>
      </c>
      <c r="AY144" s="15" t="s">
        <v>126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5" t="s">
        <v>81</v>
      </c>
      <c r="BK144" s="180">
        <f>ROUND(I144*H144,2)</f>
        <v>0</v>
      </c>
      <c r="BL144" s="15" t="s">
        <v>133</v>
      </c>
      <c r="BM144" s="179" t="s">
        <v>191</v>
      </c>
    </row>
    <row r="145" spans="1:65" s="2" customFormat="1" ht="49.05" customHeight="1">
      <c r="A145" s="34"/>
      <c r="B145" s="167"/>
      <c r="C145" s="168" t="s">
        <v>161</v>
      </c>
      <c r="D145" s="168" t="s">
        <v>129</v>
      </c>
      <c r="E145" s="169" t="s">
        <v>337</v>
      </c>
      <c r="F145" s="170" t="s">
        <v>167</v>
      </c>
      <c r="G145" s="171" t="s">
        <v>150</v>
      </c>
      <c r="H145" s="172">
        <v>8</v>
      </c>
      <c r="I145" s="173"/>
      <c r="J145" s="174">
        <f>ROUND(I145*H145,2)</f>
        <v>0</v>
      </c>
      <c r="K145" s="170" t="s">
        <v>1</v>
      </c>
      <c r="L145" s="35"/>
      <c r="M145" s="175" t="s">
        <v>1</v>
      </c>
      <c r="N145" s="176" t="s">
        <v>38</v>
      </c>
      <c r="O145" s="73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133</v>
      </c>
      <c r="AT145" s="179" t="s">
        <v>129</v>
      </c>
      <c r="AU145" s="179" t="s">
        <v>83</v>
      </c>
      <c r="AY145" s="15" t="s">
        <v>126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5" t="s">
        <v>81</v>
      </c>
      <c r="BK145" s="180">
        <f>ROUND(I145*H145,2)</f>
        <v>0</v>
      </c>
      <c r="BL145" s="15" t="s">
        <v>133</v>
      </c>
      <c r="BM145" s="179" t="s">
        <v>194</v>
      </c>
    </row>
    <row r="146" spans="1:65" s="2" customFormat="1" ht="24.15" customHeight="1">
      <c r="A146" s="34"/>
      <c r="B146" s="167"/>
      <c r="C146" s="168" t="s">
        <v>195</v>
      </c>
      <c r="D146" s="168" t="s">
        <v>129</v>
      </c>
      <c r="E146" s="169" t="s">
        <v>338</v>
      </c>
      <c r="F146" s="170" t="s">
        <v>170</v>
      </c>
      <c r="G146" s="171" t="s">
        <v>150</v>
      </c>
      <c r="H146" s="172">
        <v>105</v>
      </c>
      <c r="I146" s="173"/>
      <c r="J146" s="174">
        <f>ROUND(I146*H146,2)</f>
        <v>0</v>
      </c>
      <c r="K146" s="170" t="s">
        <v>1</v>
      </c>
      <c r="L146" s="35"/>
      <c r="M146" s="175" t="s">
        <v>1</v>
      </c>
      <c r="N146" s="176" t="s">
        <v>38</v>
      </c>
      <c r="O146" s="73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133</v>
      </c>
      <c r="AT146" s="179" t="s">
        <v>129</v>
      </c>
      <c r="AU146" s="179" t="s">
        <v>83</v>
      </c>
      <c r="AY146" s="15" t="s">
        <v>126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5" t="s">
        <v>81</v>
      </c>
      <c r="BK146" s="180">
        <f>ROUND(I146*H146,2)</f>
        <v>0</v>
      </c>
      <c r="BL146" s="15" t="s">
        <v>133</v>
      </c>
      <c r="BM146" s="179" t="s">
        <v>198</v>
      </c>
    </row>
    <row r="147" spans="1:63" s="12" customFormat="1" ht="22.8" customHeight="1">
      <c r="A147" s="12"/>
      <c r="B147" s="154"/>
      <c r="C147" s="12"/>
      <c r="D147" s="155" t="s">
        <v>72</v>
      </c>
      <c r="E147" s="165" t="s">
        <v>172</v>
      </c>
      <c r="F147" s="165" t="s">
        <v>173</v>
      </c>
      <c r="G147" s="12"/>
      <c r="H147" s="12"/>
      <c r="I147" s="157"/>
      <c r="J147" s="166">
        <f>BK147</f>
        <v>0</v>
      </c>
      <c r="K147" s="12"/>
      <c r="L147" s="154"/>
      <c r="M147" s="159"/>
      <c r="N147" s="160"/>
      <c r="O147" s="160"/>
      <c r="P147" s="161">
        <f>SUM(P148:P168)</f>
        <v>0</v>
      </c>
      <c r="Q147" s="160"/>
      <c r="R147" s="161">
        <f>SUM(R148:R168)</f>
        <v>0</v>
      </c>
      <c r="S147" s="160"/>
      <c r="T147" s="162">
        <f>SUM(T148:T168)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5" t="s">
        <v>81</v>
      </c>
      <c r="AT147" s="163" t="s">
        <v>72</v>
      </c>
      <c r="AU147" s="163" t="s">
        <v>81</v>
      </c>
      <c r="AY147" s="155" t="s">
        <v>126</v>
      </c>
      <c r="BK147" s="164">
        <f>SUM(BK148:BK168)</f>
        <v>0</v>
      </c>
    </row>
    <row r="148" spans="1:65" s="2" customFormat="1" ht="12">
      <c r="A148" s="34"/>
      <c r="B148" s="167"/>
      <c r="C148" s="168" t="s">
        <v>164</v>
      </c>
      <c r="D148" s="168" t="s">
        <v>129</v>
      </c>
      <c r="E148" s="169" t="s">
        <v>339</v>
      </c>
      <c r="F148" s="186" t="s">
        <v>340</v>
      </c>
      <c r="G148" s="171" t="s">
        <v>132</v>
      </c>
      <c r="H148" s="172">
        <v>1</v>
      </c>
      <c r="I148" s="173"/>
      <c r="J148" s="174">
        <f>ROUND(I148*H148,2)</f>
        <v>0</v>
      </c>
      <c r="K148" s="170" t="s">
        <v>1</v>
      </c>
      <c r="L148" s="35"/>
      <c r="M148" s="175" t="s">
        <v>1</v>
      </c>
      <c r="N148" s="176" t="s">
        <v>38</v>
      </c>
      <c r="O148" s="73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133</v>
      </c>
      <c r="AT148" s="179" t="s">
        <v>129</v>
      </c>
      <c r="AU148" s="179" t="s">
        <v>83</v>
      </c>
      <c r="AY148" s="15" t="s">
        <v>126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5" t="s">
        <v>81</v>
      </c>
      <c r="BK148" s="180">
        <f>ROUND(I148*H148,2)</f>
        <v>0</v>
      </c>
      <c r="BL148" s="15" t="s">
        <v>133</v>
      </c>
      <c r="BM148" s="179" t="s">
        <v>201</v>
      </c>
    </row>
    <row r="149" spans="1:65" s="2" customFormat="1" ht="55.5" customHeight="1">
      <c r="A149" s="34"/>
      <c r="B149" s="167"/>
      <c r="C149" s="168" t="s">
        <v>7</v>
      </c>
      <c r="D149" s="168" t="s">
        <v>129</v>
      </c>
      <c r="E149" s="169" t="s">
        <v>341</v>
      </c>
      <c r="F149" s="170" t="s">
        <v>342</v>
      </c>
      <c r="G149" s="171" t="s">
        <v>132</v>
      </c>
      <c r="H149" s="172">
        <v>3</v>
      </c>
      <c r="I149" s="173"/>
      <c r="J149" s="174">
        <f>ROUND(I149*H149,2)</f>
        <v>0</v>
      </c>
      <c r="K149" s="170" t="s">
        <v>1</v>
      </c>
      <c r="L149" s="35"/>
      <c r="M149" s="175" t="s">
        <v>1</v>
      </c>
      <c r="N149" s="176" t="s">
        <v>38</v>
      </c>
      <c r="O149" s="73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133</v>
      </c>
      <c r="AT149" s="179" t="s">
        <v>129</v>
      </c>
      <c r="AU149" s="179" t="s">
        <v>83</v>
      </c>
      <c r="AY149" s="15" t="s">
        <v>126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5" t="s">
        <v>81</v>
      </c>
      <c r="BK149" s="180">
        <f>ROUND(I149*H149,2)</f>
        <v>0</v>
      </c>
      <c r="BL149" s="15" t="s">
        <v>133</v>
      </c>
      <c r="BM149" s="179" t="s">
        <v>204</v>
      </c>
    </row>
    <row r="150" spans="1:65" s="2" customFormat="1" ht="55.5" customHeight="1">
      <c r="A150" s="34"/>
      <c r="B150" s="167"/>
      <c r="C150" s="168" t="s">
        <v>168</v>
      </c>
      <c r="D150" s="168" t="s">
        <v>129</v>
      </c>
      <c r="E150" s="169" t="s">
        <v>343</v>
      </c>
      <c r="F150" s="170" t="s">
        <v>344</v>
      </c>
      <c r="G150" s="171" t="s">
        <v>132</v>
      </c>
      <c r="H150" s="172">
        <v>1</v>
      </c>
      <c r="I150" s="173"/>
      <c r="J150" s="174">
        <f>ROUND(I150*H150,2)</f>
        <v>0</v>
      </c>
      <c r="K150" s="170" t="s">
        <v>1</v>
      </c>
      <c r="L150" s="35"/>
      <c r="M150" s="175" t="s">
        <v>1</v>
      </c>
      <c r="N150" s="176" t="s">
        <v>38</v>
      </c>
      <c r="O150" s="73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9" t="s">
        <v>133</v>
      </c>
      <c r="AT150" s="179" t="s">
        <v>129</v>
      </c>
      <c r="AU150" s="179" t="s">
        <v>83</v>
      </c>
      <c r="AY150" s="15" t="s">
        <v>126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5" t="s">
        <v>81</v>
      </c>
      <c r="BK150" s="180">
        <f>ROUND(I150*H150,2)</f>
        <v>0</v>
      </c>
      <c r="BL150" s="15" t="s">
        <v>133</v>
      </c>
      <c r="BM150" s="179" t="s">
        <v>207</v>
      </c>
    </row>
    <row r="151" spans="1:65" s="2" customFormat="1" ht="55.5" customHeight="1">
      <c r="A151" s="34"/>
      <c r="B151" s="167"/>
      <c r="C151" s="168" t="s">
        <v>208</v>
      </c>
      <c r="D151" s="168" t="s">
        <v>129</v>
      </c>
      <c r="E151" s="169" t="s">
        <v>345</v>
      </c>
      <c r="F151" s="170" t="s">
        <v>346</v>
      </c>
      <c r="G151" s="171" t="s">
        <v>132</v>
      </c>
      <c r="H151" s="172">
        <v>1</v>
      </c>
      <c r="I151" s="173"/>
      <c r="J151" s="174">
        <f>ROUND(I151*H151,2)</f>
        <v>0</v>
      </c>
      <c r="K151" s="170" t="s">
        <v>1</v>
      </c>
      <c r="L151" s="35"/>
      <c r="M151" s="175" t="s">
        <v>1</v>
      </c>
      <c r="N151" s="176" t="s">
        <v>38</v>
      </c>
      <c r="O151" s="73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133</v>
      </c>
      <c r="AT151" s="179" t="s">
        <v>129</v>
      </c>
      <c r="AU151" s="179" t="s">
        <v>83</v>
      </c>
      <c r="AY151" s="15" t="s">
        <v>126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5" t="s">
        <v>81</v>
      </c>
      <c r="BK151" s="180">
        <f>ROUND(I151*H151,2)</f>
        <v>0</v>
      </c>
      <c r="BL151" s="15" t="s">
        <v>133</v>
      </c>
      <c r="BM151" s="179" t="s">
        <v>211</v>
      </c>
    </row>
    <row r="152" spans="1:65" s="2" customFormat="1" ht="33" customHeight="1">
      <c r="A152" s="34"/>
      <c r="B152" s="167"/>
      <c r="C152" s="168" t="s">
        <v>171</v>
      </c>
      <c r="D152" s="168" t="s">
        <v>129</v>
      </c>
      <c r="E152" s="169" t="s">
        <v>347</v>
      </c>
      <c r="F152" s="170" t="s">
        <v>348</v>
      </c>
      <c r="G152" s="171" t="s">
        <v>132</v>
      </c>
      <c r="H152" s="172">
        <v>2</v>
      </c>
      <c r="I152" s="173"/>
      <c r="J152" s="174">
        <f>ROUND(I152*H152,2)</f>
        <v>0</v>
      </c>
      <c r="K152" s="170" t="s">
        <v>1</v>
      </c>
      <c r="L152" s="35"/>
      <c r="M152" s="175" t="s">
        <v>1</v>
      </c>
      <c r="N152" s="176" t="s">
        <v>38</v>
      </c>
      <c r="O152" s="73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9" t="s">
        <v>133</v>
      </c>
      <c r="AT152" s="179" t="s">
        <v>129</v>
      </c>
      <c r="AU152" s="179" t="s">
        <v>83</v>
      </c>
      <c r="AY152" s="15" t="s">
        <v>126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5" t="s">
        <v>81</v>
      </c>
      <c r="BK152" s="180">
        <f>ROUND(I152*H152,2)</f>
        <v>0</v>
      </c>
      <c r="BL152" s="15" t="s">
        <v>133</v>
      </c>
      <c r="BM152" s="179" t="s">
        <v>214</v>
      </c>
    </row>
    <row r="153" spans="1:65" s="2" customFormat="1" ht="44.25" customHeight="1">
      <c r="A153" s="34"/>
      <c r="B153" s="167"/>
      <c r="C153" s="168" t="s">
        <v>215</v>
      </c>
      <c r="D153" s="168" t="s">
        <v>129</v>
      </c>
      <c r="E153" s="169" t="s">
        <v>175</v>
      </c>
      <c r="F153" s="170" t="s">
        <v>176</v>
      </c>
      <c r="G153" s="171" t="s">
        <v>132</v>
      </c>
      <c r="H153" s="172">
        <v>2</v>
      </c>
      <c r="I153" s="173"/>
      <c r="J153" s="174">
        <f>ROUND(I153*H153,2)</f>
        <v>0</v>
      </c>
      <c r="K153" s="170" t="s">
        <v>1</v>
      </c>
      <c r="L153" s="35"/>
      <c r="M153" s="175" t="s">
        <v>1</v>
      </c>
      <c r="N153" s="176" t="s">
        <v>38</v>
      </c>
      <c r="O153" s="73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133</v>
      </c>
      <c r="AT153" s="179" t="s">
        <v>129</v>
      </c>
      <c r="AU153" s="179" t="s">
        <v>83</v>
      </c>
      <c r="AY153" s="15" t="s">
        <v>126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5" t="s">
        <v>81</v>
      </c>
      <c r="BK153" s="180">
        <f>ROUND(I153*H153,2)</f>
        <v>0</v>
      </c>
      <c r="BL153" s="15" t="s">
        <v>133</v>
      </c>
      <c r="BM153" s="179" t="s">
        <v>218</v>
      </c>
    </row>
    <row r="154" spans="1:65" s="2" customFormat="1" ht="114.9" customHeight="1">
      <c r="A154" s="34"/>
      <c r="B154" s="167"/>
      <c r="C154" s="168" t="s">
        <v>177</v>
      </c>
      <c r="D154" s="168" t="s">
        <v>129</v>
      </c>
      <c r="E154" s="169" t="s">
        <v>349</v>
      </c>
      <c r="F154" s="170" t="s">
        <v>350</v>
      </c>
      <c r="G154" s="171" t="s">
        <v>132</v>
      </c>
      <c r="H154" s="172">
        <v>4</v>
      </c>
      <c r="I154" s="173"/>
      <c r="J154" s="174">
        <f>ROUND(I154*H154,2)</f>
        <v>0</v>
      </c>
      <c r="K154" s="170" t="s">
        <v>1</v>
      </c>
      <c r="L154" s="35"/>
      <c r="M154" s="175" t="s">
        <v>1</v>
      </c>
      <c r="N154" s="176" t="s">
        <v>38</v>
      </c>
      <c r="O154" s="73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9" t="s">
        <v>133</v>
      </c>
      <c r="AT154" s="179" t="s">
        <v>129</v>
      </c>
      <c r="AU154" s="179" t="s">
        <v>83</v>
      </c>
      <c r="AY154" s="15" t="s">
        <v>126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5" t="s">
        <v>81</v>
      </c>
      <c r="BK154" s="180">
        <f>ROUND(I154*H154,2)</f>
        <v>0</v>
      </c>
      <c r="BL154" s="15" t="s">
        <v>133</v>
      </c>
      <c r="BM154" s="179" t="s">
        <v>221</v>
      </c>
    </row>
    <row r="155" spans="1:65" s="2" customFormat="1" ht="24.15" customHeight="1">
      <c r="A155" s="34"/>
      <c r="B155" s="167"/>
      <c r="C155" s="168" t="s">
        <v>222</v>
      </c>
      <c r="D155" s="168" t="s">
        <v>129</v>
      </c>
      <c r="E155" s="169" t="s">
        <v>351</v>
      </c>
      <c r="F155" s="170" t="s">
        <v>352</v>
      </c>
      <c r="G155" s="171" t="s">
        <v>132</v>
      </c>
      <c r="H155" s="172">
        <v>4</v>
      </c>
      <c r="I155" s="173"/>
      <c r="J155" s="174">
        <f>ROUND(I155*H155,2)</f>
        <v>0</v>
      </c>
      <c r="K155" s="170" t="s">
        <v>1</v>
      </c>
      <c r="L155" s="35"/>
      <c r="M155" s="175" t="s">
        <v>1</v>
      </c>
      <c r="N155" s="176" t="s">
        <v>38</v>
      </c>
      <c r="O155" s="73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133</v>
      </c>
      <c r="AT155" s="179" t="s">
        <v>129</v>
      </c>
      <c r="AU155" s="179" t="s">
        <v>83</v>
      </c>
      <c r="AY155" s="15" t="s">
        <v>126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5" t="s">
        <v>81</v>
      </c>
      <c r="BK155" s="180">
        <f>ROUND(I155*H155,2)</f>
        <v>0</v>
      </c>
      <c r="BL155" s="15" t="s">
        <v>133</v>
      </c>
      <c r="BM155" s="179" t="s">
        <v>225</v>
      </c>
    </row>
    <row r="156" spans="1:65" s="2" customFormat="1" ht="24.15" customHeight="1">
      <c r="A156" s="34"/>
      <c r="B156" s="167"/>
      <c r="C156" s="168" t="s">
        <v>180</v>
      </c>
      <c r="D156" s="168" t="s">
        <v>129</v>
      </c>
      <c r="E156" s="169" t="s">
        <v>353</v>
      </c>
      <c r="F156" s="170" t="s">
        <v>321</v>
      </c>
      <c r="G156" s="171" t="s">
        <v>142</v>
      </c>
      <c r="H156" s="172">
        <v>60</v>
      </c>
      <c r="I156" s="173"/>
      <c r="J156" s="174">
        <f>ROUND(I156*H156,2)</f>
        <v>0</v>
      </c>
      <c r="K156" s="170" t="s">
        <v>1</v>
      </c>
      <c r="L156" s="35"/>
      <c r="M156" s="175" t="s">
        <v>1</v>
      </c>
      <c r="N156" s="176" t="s">
        <v>38</v>
      </c>
      <c r="O156" s="73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133</v>
      </c>
      <c r="AT156" s="179" t="s">
        <v>129</v>
      </c>
      <c r="AU156" s="179" t="s">
        <v>83</v>
      </c>
      <c r="AY156" s="15" t="s">
        <v>126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5" t="s">
        <v>81</v>
      </c>
      <c r="BK156" s="180">
        <f>ROUND(I156*H156,2)</f>
        <v>0</v>
      </c>
      <c r="BL156" s="15" t="s">
        <v>133</v>
      </c>
      <c r="BM156" s="179" t="s">
        <v>228</v>
      </c>
    </row>
    <row r="157" spans="1:65" s="2" customFormat="1" ht="16.5" customHeight="1">
      <c r="A157" s="34"/>
      <c r="B157" s="167"/>
      <c r="C157" s="168" t="s">
        <v>229</v>
      </c>
      <c r="D157" s="168" t="s">
        <v>129</v>
      </c>
      <c r="E157" s="169" t="s">
        <v>354</v>
      </c>
      <c r="F157" s="170" t="s">
        <v>323</v>
      </c>
      <c r="G157" s="171" t="s">
        <v>142</v>
      </c>
      <c r="H157" s="172">
        <v>60</v>
      </c>
      <c r="I157" s="173"/>
      <c r="J157" s="174">
        <f>ROUND(I157*H157,2)</f>
        <v>0</v>
      </c>
      <c r="K157" s="170" t="s">
        <v>1</v>
      </c>
      <c r="L157" s="35"/>
      <c r="M157" s="175" t="s">
        <v>1</v>
      </c>
      <c r="N157" s="176" t="s">
        <v>38</v>
      </c>
      <c r="O157" s="73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9" t="s">
        <v>133</v>
      </c>
      <c r="AT157" s="179" t="s">
        <v>129</v>
      </c>
      <c r="AU157" s="179" t="s">
        <v>83</v>
      </c>
      <c r="AY157" s="15" t="s">
        <v>126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5" t="s">
        <v>81</v>
      </c>
      <c r="BK157" s="180">
        <f>ROUND(I157*H157,2)</f>
        <v>0</v>
      </c>
      <c r="BL157" s="15" t="s">
        <v>133</v>
      </c>
      <c r="BM157" s="179" t="s">
        <v>232</v>
      </c>
    </row>
    <row r="158" spans="1:65" s="2" customFormat="1" ht="16.5" customHeight="1">
      <c r="A158" s="34"/>
      <c r="B158" s="167"/>
      <c r="C158" s="168" t="s">
        <v>184</v>
      </c>
      <c r="D158" s="168" t="s">
        <v>129</v>
      </c>
      <c r="E158" s="169" t="s">
        <v>355</v>
      </c>
      <c r="F158" s="170" t="s">
        <v>325</v>
      </c>
      <c r="G158" s="171" t="s">
        <v>271</v>
      </c>
      <c r="H158" s="172">
        <v>1</v>
      </c>
      <c r="I158" s="173"/>
      <c r="J158" s="174">
        <f>ROUND(I158*H158,2)</f>
        <v>0</v>
      </c>
      <c r="K158" s="170" t="s">
        <v>1</v>
      </c>
      <c r="L158" s="35"/>
      <c r="M158" s="175" t="s">
        <v>1</v>
      </c>
      <c r="N158" s="176" t="s">
        <v>38</v>
      </c>
      <c r="O158" s="73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133</v>
      </c>
      <c r="AT158" s="179" t="s">
        <v>129</v>
      </c>
      <c r="AU158" s="179" t="s">
        <v>83</v>
      </c>
      <c r="AY158" s="15" t="s">
        <v>126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5" t="s">
        <v>81</v>
      </c>
      <c r="BK158" s="180">
        <f>ROUND(I158*H158,2)</f>
        <v>0</v>
      </c>
      <c r="BL158" s="15" t="s">
        <v>133</v>
      </c>
      <c r="BM158" s="179" t="s">
        <v>235</v>
      </c>
    </row>
    <row r="159" spans="1:65" s="2" customFormat="1" ht="16.5" customHeight="1">
      <c r="A159" s="34"/>
      <c r="B159" s="167"/>
      <c r="C159" s="168" t="s">
        <v>236</v>
      </c>
      <c r="D159" s="168" t="s">
        <v>129</v>
      </c>
      <c r="E159" s="169" t="s">
        <v>356</v>
      </c>
      <c r="F159" s="170" t="s">
        <v>327</v>
      </c>
      <c r="G159" s="171" t="s">
        <v>271</v>
      </c>
      <c r="H159" s="172">
        <v>1</v>
      </c>
      <c r="I159" s="173"/>
      <c r="J159" s="174">
        <f>ROUND(I159*H159,2)</f>
        <v>0</v>
      </c>
      <c r="K159" s="170" t="s">
        <v>1</v>
      </c>
      <c r="L159" s="35"/>
      <c r="M159" s="175" t="s">
        <v>1</v>
      </c>
      <c r="N159" s="176" t="s">
        <v>38</v>
      </c>
      <c r="O159" s="73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133</v>
      </c>
      <c r="AT159" s="179" t="s">
        <v>129</v>
      </c>
      <c r="AU159" s="179" t="s">
        <v>83</v>
      </c>
      <c r="AY159" s="15" t="s">
        <v>126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5" t="s">
        <v>81</v>
      </c>
      <c r="BK159" s="180">
        <f>ROUND(I159*H159,2)</f>
        <v>0</v>
      </c>
      <c r="BL159" s="15" t="s">
        <v>133</v>
      </c>
      <c r="BM159" s="179" t="s">
        <v>239</v>
      </c>
    </row>
    <row r="160" spans="1:65" s="2" customFormat="1" ht="16.5" customHeight="1">
      <c r="A160" s="34"/>
      <c r="B160" s="167"/>
      <c r="C160" s="168" t="s">
        <v>187</v>
      </c>
      <c r="D160" s="168" t="s">
        <v>129</v>
      </c>
      <c r="E160" s="169" t="s">
        <v>357</v>
      </c>
      <c r="F160" s="170" t="s">
        <v>329</v>
      </c>
      <c r="G160" s="171" t="s">
        <v>271</v>
      </c>
      <c r="H160" s="172">
        <v>1</v>
      </c>
      <c r="I160" s="173"/>
      <c r="J160" s="174">
        <f>ROUND(I160*H160,2)</f>
        <v>0</v>
      </c>
      <c r="K160" s="170" t="s">
        <v>1</v>
      </c>
      <c r="L160" s="35"/>
      <c r="M160" s="175" t="s">
        <v>1</v>
      </c>
      <c r="N160" s="176" t="s">
        <v>38</v>
      </c>
      <c r="O160" s="73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133</v>
      </c>
      <c r="AT160" s="179" t="s">
        <v>129</v>
      </c>
      <c r="AU160" s="179" t="s">
        <v>83</v>
      </c>
      <c r="AY160" s="15" t="s">
        <v>126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5" t="s">
        <v>81</v>
      </c>
      <c r="BK160" s="180">
        <f>ROUND(I160*H160,2)</f>
        <v>0</v>
      </c>
      <c r="BL160" s="15" t="s">
        <v>133</v>
      </c>
      <c r="BM160" s="179" t="s">
        <v>242</v>
      </c>
    </row>
    <row r="161" spans="1:65" s="2" customFormat="1" ht="16.5" customHeight="1">
      <c r="A161" s="34"/>
      <c r="B161" s="167"/>
      <c r="C161" s="168" t="s">
        <v>243</v>
      </c>
      <c r="D161" s="168" t="s">
        <v>129</v>
      </c>
      <c r="E161" s="169" t="s">
        <v>358</v>
      </c>
      <c r="F161" s="170" t="s">
        <v>331</v>
      </c>
      <c r="G161" s="171" t="s">
        <v>271</v>
      </c>
      <c r="H161" s="172">
        <v>4</v>
      </c>
      <c r="I161" s="173"/>
      <c r="J161" s="174">
        <f>ROUND(I161*H161,2)</f>
        <v>0</v>
      </c>
      <c r="K161" s="170" t="s">
        <v>1</v>
      </c>
      <c r="L161" s="35"/>
      <c r="M161" s="175" t="s">
        <v>1</v>
      </c>
      <c r="N161" s="176" t="s">
        <v>38</v>
      </c>
      <c r="O161" s="73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133</v>
      </c>
      <c r="AT161" s="179" t="s">
        <v>129</v>
      </c>
      <c r="AU161" s="179" t="s">
        <v>83</v>
      </c>
      <c r="AY161" s="15" t="s">
        <v>126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5" t="s">
        <v>81</v>
      </c>
      <c r="BK161" s="180">
        <f>ROUND(I161*H161,2)</f>
        <v>0</v>
      </c>
      <c r="BL161" s="15" t="s">
        <v>133</v>
      </c>
      <c r="BM161" s="179" t="s">
        <v>246</v>
      </c>
    </row>
    <row r="162" spans="1:65" s="2" customFormat="1" ht="24.15" customHeight="1">
      <c r="A162" s="34"/>
      <c r="B162" s="167"/>
      <c r="C162" s="168" t="s">
        <v>191</v>
      </c>
      <c r="D162" s="168" t="s">
        <v>129</v>
      </c>
      <c r="E162" s="169" t="s">
        <v>359</v>
      </c>
      <c r="F162" s="170" t="s">
        <v>241</v>
      </c>
      <c r="G162" s="171" t="s">
        <v>150</v>
      </c>
      <c r="H162" s="172">
        <v>7</v>
      </c>
      <c r="I162" s="173"/>
      <c r="J162" s="174">
        <f>ROUND(I162*H162,2)</f>
        <v>0</v>
      </c>
      <c r="K162" s="170" t="s">
        <v>1</v>
      </c>
      <c r="L162" s="35"/>
      <c r="M162" s="175" t="s">
        <v>1</v>
      </c>
      <c r="N162" s="176" t="s">
        <v>38</v>
      </c>
      <c r="O162" s="73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133</v>
      </c>
      <c r="AT162" s="179" t="s">
        <v>129</v>
      </c>
      <c r="AU162" s="179" t="s">
        <v>83</v>
      </c>
      <c r="AY162" s="15" t="s">
        <v>126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5" t="s">
        <v>81</v>
      </c>
      <c r="BK162" s="180">
        <f>ROUND(I162*H162,2)</f>
        <v>0</v>
      </c>
      <c r="BL162" s="15" t="s">
        <v>133</v>
      </c>
      <c r="BM162" s="179" t="s">
        <v>249</v>
      </c>
    </row>
    <row r="163" spans="1:65" s="2" customFormat="1" ht="24.15" customHeight="1">
      <c r="A163" s="34"/>
      <c r="B163" s="167"/>
      <c r="C163" s="168" t="s">
        <v>250</v>
      </c>
      <c r="D163" s="168" t="s">
        <v>129</v>
      </c>
      <c r="E163" s="169" t="s">
        <v>360</v>
      </c>
      <c r="F163" s="170" t="s">
        <v>361</v>
      </c>
      <c r="G163" s="171" t="s">
        <v>150</v>
      </c>
      <c r="H163" s="172">
        <v>111</v>
      </c>
      <c r="I163" s="173"/>
      <c r="J163" s="174">
        <f>ROUND(I163*H163,2)</f>
        <v>0</v>
      </c>
      <c r="K163" s="170" t="s">
        <v>1</v>
      </c>
      <c r="L163" s="35"/>
      <c r="M163" s="175" t="s">
        <v>1</v>
      </c>
      <c r="N163" s="176" t="s">
        <v>38</v>
      </c>
      <c r="O163" s="73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9" t="s">
        <v>133</v>
      </c>
      <c r="AT163" s="179" t="s">
        <v>129</v>
      </c>
      <c r="AU163" s="179" t="s">
        <v>83</v>
      </c>
      <c r="AY163" s="15" t="s">
        <v>126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5" t="s">
        <v>81</v>
      </c>
      <c r="BK163" s="180">
        <f>ROUND(I163*H163,2)</f>
        <v>0</v>
      </c>
      <c r="BL163" s="15" t="s">
        <v>133</v>
      </c>
      <c r="BM163" s="179" t="s">
        <v>253</v>
      </c>
    </row>
    <row r="164" spans="1:65" s="2" customFormat="1" ht="24.15" customHeight="1">
      <c r="A164" s="34"/>
      <c r="B164" s="167"/>
      <c r="C164" s="168" t="s">
        <v>194</v>
      </c>
      <c r="D164" s="168" t="s">
        <v>129</v>
      </c>
      <c r="E164" s="169" t="s">
        <v>362</v>
      </c>
      <c r="F164" s="170" t="s">
        <v>363</v>
      </c>
      <c r="G164" s="171" t="s">
        <v>150</v>
      </c>
      <c r="H164" s="172">
        <v>6</v>
      </c>
      <c r="I164" s="173"/>
      <c r="J164" s="174">
        <f>ROUND(I164*H164,2)</f>
        <v>0</v>
      </c>
      <c r="K164" s="170" t="s">
        <v>1</v>
      </c>
      <c r="L164" s="35"/>
      <c r="M164" s="175" t="s">
        <v>1</v>
      </c>
      <c r="N164" s="176" t="s">
        <v>38</v>
      </c>
      <c r="O164" s="73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133</v>
      </c>
      <c r="AT164" s="179" t="s">
        <v>129</v>
      </c>
      <c r="AU164" s="179" t="s">
        <v>83</v>
      </c>
      <c r="AY164" s="15" t="s">
        <v>126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5" t="s">
        <v>81</v>
      </c>
      <c r="BK164" s="180">
        <f>ROUND(I164*H164,2)</f>
        <v>0</v>
      </c>
      <c r="BL164" s="15" t="s">
        <v>133</v>
      </c>
      <c r="BM164" s="179" t="s">
        <v>256</v>
      </c>
    </row>
    <row r="165" spans="1:65" s="2" customFormat="1" ht="24.15" customHeight="1">
      <c r="A165" s="34"/>
      <c r="B165" s="167"/>
      <c r="C165" s="168" t="s">
        <v>257</v>
      </c>
      <c r="D165" s="168" t="s">
        <v>129</v>
      </c>
      <c r="E165" s="169" t="s">
        <v>364</v>
      </c>
      <c r="F165" s="170" t="s">
        <v>365</v>
      </c>
      <c r="G165" s="171" t="s">
        <v>150</v>
      </c>
      <c r="H165" s="172">
        <v>56</v>
      </c>
      <c r="I165" s="173"/>
      <c r="J165" s="174">
        <f>ROUND(I165*H165,2)</f>
        <v>0</v>
      </c>
      <c r="K165" s="170" t="s">
        <v>1</v>
      </c>
      <c r="L165" s="35"/>
      <c r="M165" s="175" t="s">
        <v>1</v>
      </c>
      <c r="N165" s="176" t="s">
        <v>38</v>
      </c>
      <c r="O165" s="73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133</v>
      </c>
      <c r="AT165" s="179" t="s">
        <v>129</v>
      </c>
      <c r="AU165" s="179" t="s">
        <v>83</v>
      </c>
      <c r="AY165" s="15" t="s">
        <v>126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5" t="s">
        <v>81</v>
      </c>
      <c r="BK165" s="180">
        <f>ROUND(I165*H165,2)</f>
        <v>0</v>
      </c>
      <c r="BL165" s="15" t="s">
        <v>133</v>
      </c>
      <c r="BM165" s="179" t="s">
        <v>259</v>
      </c>
    </row>
    <row r="166" spans="1:65" s="2" customFormat="1" ht="24.15" customHeight="1">
      <c r="A166" s="34"/>
      <c r="B166" s="167"/>
      <c r="C166" s="168" t="s">
        <v>198</v>
      </c>
      <c r="D166" s="168" t="s">
        <v>129</v>
      </c>
      <c r="E166" s="169" t="s">
        <v>366</v>
      </c>
      <c r="F166" s="170" t="s">
        <v>367</v>
      </c>
      <c r="G166" s="171" t="s">
        <v>150</v>
      </c>
      <c r="H166" s="172">
        <v>17</v>
      </c>
      <c r="I166" s="173"/>
      <c r="J166" s="174">
        <f>ROUND(I166*H166,2)</f>
        <v>0</v>
      </c>
      <c r="K166" s="170" t="s">
        <v>1</v>
      </c>
      <c r="L166" s="35"/>
      <c r="M166" s="175" t="s">
        <v>1</v>
      </c>
      <c r="N166" s="176" t="s">
        <v>38</v>
      </c>
      <c r="O166" s="73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9" t="s">
        <v>133</v>
      </c>
      <c r="AT166" s="179" t="s">
        <v>129</v>
      </c>
      <c r="AU166" s="179" t="s">
        <v>83</v>
      </c>
      <c r="AY166" s="15" t="s">
        <v>126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5" t="s">
        <v>81</v>
      </c>
      <c r="BK166" s="180">
        <f>ROUND(I166*H166,2)</f>
        <v>0</v>
      </c>
      <c r="BL166" s="15" t="s">
        <v>133</v>
      </c>
      <c r="BM166" s="179" t="s">
        <v>261</v>
      </c>
    </row>
    <row r="167" spans="1:65" s="2" customFormat="1" ht="24.15" customHeight="1">
      <c r="A167" s="34"/>
      <c r="B167" s="167"/>
      <c r="C167" s="168" t="s">
        <v>264</v>
      </c>
      <c r="D167" s="168" t="s">
        <v>129</v>
      </c>
      <c r="E167" s="169" t="s">
        <v>368</v>
      </c>
      <c r="F167" s="170" t="s">
        <v>170</v>
      </c>
      <c r="G167" s="171" t="s">
        <v>150</v>
      </c>
      <c r="H167" s="172">
        <v>200</v>
      </c>
      <c r="I167" s="173"/>
      <c r="J167" s="174">
        <f>ROUND(I167*H167,2)</f>
        <v>0</v>
      </c>
      <c r="K167" s="170" t="s">
        <v>1</v>
      </c>
      <c r="L167" s="35"/>
      <c r="M167" s="175" t="s">
        <v>1</v>
      </c>
      <c r="N167" s="176" t="s">
        <v>38</v>
      </c>
      <c r="O167" s="73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133</v>
      </c>
      <c r="AT167" s="179" t="s">
        <v>129</v>
      </c>
      <c r="AU167" s="179" t="s">
        <v>83</v>
      </c>
      <c r="AY167" s="15" t="s">
        <v>126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5" t="s">
        <v>81</v>
      </c>
      <c r="BK167" s="180">
        <f>ROUND(I167*H167,2)</f>
        <v>0</v>
      </c>
      <c r="BL167" s="15" t="s">
        <v>133</v>
      </c>
      <c r="BM167" s="179" t="s">
        <v>268</v>
      </c>
    </row>
    <row r="168" spans="1:65" s="2" customFormat="1" ht="76.35" customHeight="1">
      <c r="A168" s="34"/>
      <c r="B168" s="167"/>
      <c r="C168" s="168" t="s">
        <v>201</v>
      </c>
      <c r="D168" s="168" t="s">
        <v>129</v>
      </c>
      <c r="E168" s="169" t="s">
        <v>369</v>
      </c>
      <c r="F168" s="170" t="s">
        <v>370</v>
      </c>
      <c r="G168" s="171" t="s">
        <v>271</v>
      </c>
      <c r="H168" s="172">
        <v>1</v>
      </c>
      <c r="I168" s="173"/>
      <c r="J168" s="174">
        <f>ROUND(I168*H168,2)</f>
        <v>0</v>
      </c>
      <c r="K168" s="170" t="s">
        <v>1</v>
      </c>
      <c r="L168" s="35"/>
      <c r="M168" s="175" t="s">
        <v>1</v>
      </c>
      <c r="N168" s="176" t="s">
        <v>38</v>
      </c>
      <c r="O168" s="73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9" t="s">
        <v>133</v>
      </c>
      <c r="AT168" s="179" t="s">
        <v>129</v>
      </c>
      <c r="AU168" s="179" t="s">
        <v>83</v>
      </c>
      <c r="AY168" s="15" t="s">
        <v>126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5" t="s">
        <v>81</v>
      </c>
      <c r="BK168" s="180">
        <f>ROUND(I168*H168,2)</f>
        <v>0</v>
      </c>
      <c r="BL168" s="15" t="s">
        <v>133</v>
      </c>
      <c r="BM168" s="179" t="s">
        <v>272</v>
      </c>
    </row>
    <row r="169" spans="1:63" s="12" customFormat="1" ht="22.8" customHeight="1">
      <c r="A169" s="12"/>
      <c r="B169" s="154"/>
      <c r="C169" s="12"/>
      <c r="D169" s="155" t="s">
        <v>72</v>
      </c>
      <c r="E169" s="165" t="s">
        <v>262</v>
      </c>
      <c r="F169" s="165" t="s">
        <v>263</v>
      </c>
      <c r="G169" s="12"/>
      <c r="H169" s="12"/>
      <c r="I169" s="157"/>
      <c r="J169" s="166">
        <f>BK169</f>
        <v>0</v>
      </c>
      <c r="K169" s="12"/>
      <c r="L169" s="154"/>
      <c r="M169" s="159"/>
      <c r="N169" s="160"/>
      <c r="O169" s="160"/>
      <c r="P169" s="161">
        <f>SUM(P170:P177)</f>
        <v>0</v>
      </c>
      <c r="Q169" s="160"/>
      <c r="R169" s="161">
        <f>SUM(R170:R177)</f>
        <v>0</v>
      </c>
      <c r="S169" s="160"/>
      <c r="T169" s="162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5" t="s">
        <v>81</v>
      </c>
      <c r="AT169" s="163" t="s">
        <v>72</v>
      </c>
      <c r="AU169" s="163" t="s">
        <v>81</v>
      </c>
      <c r="AY169" s="155" t="s">
        <v>126</v>
      </c>
      <c r="BK169" s="164">
        <f>SUM(BK170:BK177)</f>
        <v>0</v>
      </c>
    </row>
    <row r="170" spans="1:65" s="2" customFormat="1" ht="21.75" customHeight="1">
      <c r="A170" s="34"/>
      <c r="B170" s="167"/>
      <c r="C170" s="168" t="s">
        <v>273</v>
      </c>
      <c r="D170" s="168" t="s">
        <v>129</v>
      </c>
      <c r="E170" s="169" t="s">
        <v>371</v>
      </c>
      <c r="F170" s="170" t="s">
        <v>372</v>
      </c>
      <c r="G170" s="171" t="s">
        <v>142</v>
      </c>
      <c r="H170" s="172">
        <v>20</v>
      </c>
      <c r="I170" s="173"/>
      <c r="J170" s="174">
        <f>ROUND(I170*H170,2)</f>
        <v>0</v>
      </c>
      <c r="K170" s="170" t="s">
        <v>1</v>
      </c>
      <c r="L170" s="35"/>
      <c r="M170" s="175" t="s">
        <v>1</v>
      </c>
      <c r="N170" s="176" t="s">
        <v>38</v>
      </c>
      <c r="O170" s="73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133</v>
      </c>
      <c r="AT170" s="179" t="s">
        <v>129</v>
      </c>
      <c r="AU170" s="179" t="s">
        <v>83</v>
      </c>
      <c r="AY170" s="15" t="s">
        <v>126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5" t="s">
        <v>81</v>
      </c>
      <c r="BK170" s="180">
        <f>ROUND(I170*H170,2)</f>
        <v>0</v>
      </c>
      <c r="BL170" s="15" t="s">
        <v>133</v>
      </c>
      <c r="BM170" s="179" t="s">
        <v>276</v>
      </c>
    </row>
    <row r="171" spans="1:65" s="2" customFormat="1" ht="24.15" customHeight="1">
      <c r="A171" s="34"/>
      <c r="B171" s="167"/>
      <c r="C171" s="168" t="s">
        <v>204</v>
      </c>
      <c r="D171" s="168" t="s">
        <v>129</v>
      </c>
      <c r="E171" s="169" t="s">
        <v>373</v>
      </c>
      <c r="F171" s="170" t="s">
        <v>374</v>
      </c>
      <c r="G171" s="171" t="s">
        <v>271</v>
      </c>
      <c r="H171" s="172">
        <v>1</v>
      </c>
      <c r="I171" s="173"/>
      <c r="J171" s="174">
        <f>ROUND(I171*H171,2)</f>
        <v>0</v>
      </c>
      <c r="K171" s="170" t="s">
        <v>1</v>
      </c>
      <c r="L171" s="35"/>
      <c r="M171" s="175" t="s">
        <v>1</v>
      </c>
      <c r="N171" s="176" t="s">
        <v>38</v>
      </c>
      <c r="O171" s="73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9" t="s">
        <v>133</v>
      </c>
      <c r="AT171" s="179" t="s">
        <v>129</v>
      </c>
      <c r="AU171" s="179" t="s">
        <v>83</v>
      </c>
      <c r="AY171" s="15" t="s">
        <v>126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5" t="s">
        <v>81</v>
      </c>
      <c r="BK171" s="180">
        <f>ROUND(I171*H171,2)</f>
        <v>0</v>
      </c>
      <c r="BL171" s="15" t="s">
        <v>133</v>
      </c>
      <c r="BM171" s="179" t="s">
        <v>375</v>
      </c>
    </row>
    <row r="172" spans="1:65" s="2" customFormat="1" ht="16.5" customHeight="1">
      <c r="A172" s="34"/>
      <c r="B172" s="167"/>
      <c r="C172" s="168" t="s">
        <v>289</v>
      </c>
      <c r="D172" s="168" t="s">
        <v>129</v>
      </c>
      <c r="E172" s="169" t="s">
        <v>376</v>
      </c>
      <c r="F172" s="170" t="s">
        <v>377</v>
      </c>
      <c r="G172" s="171" t="s">
        <v>271</v>
      </c>
      <c r="H172" s="172">
        <v>1</v>
      </c>
      <c r="I172" s="173"/>
      <c r="J172" s="174">
        <f>ROUND(I172*H172,2)</f>
        <v>0</v>
      </c>
      <c r="K172" s="170" t="s">
        <v>1</v>
      </c>
      <c r="L172" s="35"/>
      <c r="M172" s="175" t="s">
        <v>1</v>
      </c>
      <c r="N172" s="176" t="s">
        <v>38</v>
      </c>
      <c r="O172" s="73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9" t="s">
        <v>133</v>
      </c>
      <c r="AT172" s="179" t="s">
        <v>129</v>
      </c>
      <c r="AU172" s="179" t="s">
        <v>83</v>
      </c>
      <c r="AY172" s="15" t="s">
        <v>126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5" t="s">
        <v>81</v>
      </c>
      <c r="BK172" s="180">
        <f>ROUND(I172*H172,2)</f>
        <v>0</v>
      </c>
      <c r="BL172" s="15" t="s">
        <v>133</v>
      </c>
      <c r="BM172" s="179" t="s">
        <v>378</v>
      </c>
    </row>
    <row r="173" spans="1:65" s="2" customFormat="1" ht="24.15" customHeight="1">
      <c r="A173" s="34"/>
      <c r="B173" s="167"/>
      <c r="C173" s="168" t="s">
        <v>207</v>
      </c>
      <c r="D173" s="168" t="s">
        <v>129</v>
      </c>
      <c r="E173" s="169" t="s">
        <v>379</v>
      </c>
      <c r="F173" s="170" t="s">
        <v>380</v>
      </c>
      <c r="G173" s="171" t="s">
        <v>271</v>
      </c>
      <c r="H173" s="172">
        <v>1</v>
      </c>
      <c r="I173" s="173"/>
      <c r="J173" s="174">
        <f>ROUND(I173*H173,2)</f>
        <v>0</v>
      </c>
      <c r="K173" s="170" t="s">
        <v>1</v>
      </c>
      <c r="L173" s="35"/>
      <c r="M173" s="175" t="s">
        <v>1</v>
      </c>
      <c r="N173" s="176" t="s">
        <v>38</v>
      </c>
      <c r="O173" s="73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9" t="s">
        <v>133</v>
      </c>
      <c r="AT173" s="179" t="s">
        <v>129</v>
      </c>
      <c r="AU173" s="179" t="s">
        <v>83</v>
      </c>
      <c r="AY173" s="15" t="s">
        <v>126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5" t="s">
        <v>81</v>
      </c>
      <c r="BK173" s="180">
        <f>ROUND(I173*H173,2)</f>
        <v>0</v>
      </c>
      <c r="BL173" s="15" t="s">
        <v>133</v>
      </c>
      <c r="BM173" s="179" t="s">
        <v>381</v>
      </c>
    </row>
    <row r="174" spans="1:65" s="2" customFormat="1" ht="37.8" customHeight="1">
      <c r="A174" s="34"/>
      <c r="B174" s="167"/>
      <c r="C174" s="168" t="s">
        <v>301</v>
      </c>
      <c r="D174" s="168" t="s">
        <v>129</v>
      </c>
      <c r="E174" s="169" t="s">
        <v>269</v>
      </c>
      <c r="F174" s="170" t="s">
        <v>270</v>
      </c>
      <c r="G174" s="171" t="s">
        <v>271</v>
      </c>
      <c r="H174" s="172">
        <v>1</v>
      </c>
      <c r="I174" s="173"/>
      <c r="J174" s="174">
        <f>ROUND(I174*H174,2)</f>
        <v>0</v>
      </c>
      <c r="K174" s="170" t="s">
        <v>1</v>
      </c>
      <c r="L174" s="35"/>
      <c r="M174" s="175" t="s">
        <v>1</v>
      </c>
      <c r="N174" s="176" t="s">
        <v>38</v>
      </c>
      <c r="O174" s="73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9" t="s">
        <v>133</v>
      </c>
      <c r="AT174" s="179" t="s">
        <v>129</v>
      </c>
      <c r="AU174" s="179" t="s">
        <v>83</v>
      </c>
      <c r="AY174" s="15" t="s">
        <v>126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5" t="s">
        <v>81</v>
      </c>
      <c r="BK174" s="180">
        <f>ROUND(I174*H174,2)</f>
        <v>0</v>
      </c>
      <c r="BL174" s="15" t="s">
        <v>133</v>
      </c>
      <c r="BM174" s="179" t="s">
        <v>382</v>
      </c>
    </row>
    <row r="175" spans="1:65" s="2" customFormat="1" ht="37.8" customHeight="1">
      <c r="A175" s="34"/>
      <c r="B175" s="167"/>
      <c r="C175" s="168" t="s">
        <v>211</v>
      </c>
      <c r="D175" s="168" t="s">
        <v>129</v>
      </c>
      <c r="E175" s="169" t="s">
        <v>274</v>
      </c>
      <c r="F175" s="170" t="s">
        <v>275</v>
      </c>
      <c r="G175" s="171" t="s">
        <v>271</v>
      </c>
      <c r="H175" s="172">
        <v>1</v>
      </c>
      <c r="I175" s="173"/>
      <c r="J175" s="174">
        <f>ROUND(I175*H175,2)</f>
        <v>0</v>
      </c>
      <c r="K175" s="170" t="s">
        <v>1</v>
      </c>
      <c r="L175" s="35"/>
      <c r="M175" s="175" t="s">
        <v>1</v>
      </c>
      <c r="N175" s="176" t="s">
        <v>38</v>
      </c>
      <c r="O175" s="73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9" t="s">
        <v>133</v>
      </c>
      <c r="AT175" s="179" t="s">
        <v>129</v>
      </c>
      <c r="AU175" s="179" t="s">
        <v>83</v>
      </c>
      <c r="AY175" s="15" t="s">
        <v>126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5" t="s">
        <v>81</v>
      </c>
      <c r="BK175" s="180">
        <f>ROUND(I175*H175,2)</f>
        <v>0</v>
      </c>
      <c r="BL175" s="15" t="s">
        <v>133</v>
      </c>
      <c r="BM175" s="179" t="s">
        <v>383</v>
      </c>
    </row>
    <row r="176" spans="1:65" s="2" customFormat="1" ht="24.9" customHeight="1">
      <c r="A176" s="34"/>
      <c r="B176" s="167"/>
      <c r="C176" s="168" t="s">
        <v>384</v>
      </c>
      <c r="D176" s="168" t="s">
        <v>129</v>
      </c>
      <c r="E176" s="169" t="s">
        <v>385</v>
      </c>
      <c r="F176" s="170" t="s">
        <v>386</v>
      </c>
      <c r="G176" s="171" t="s">
        <v>271</v>
      </c>
      <c r="H176" s="172">
        <v>1</v>
      </c>
      <c r="I176" s="173"/>
      <c r="J176" s="174">
        <f>ROUND(I176*H176,2)</f>
        <v>0</v>
      </c>
      <c r="K176" s="170" t="s">
        <v>1</v>
      </c>
      <c r="L176" s="35"/>
      <c r="M176" s="175" t="s">
        <v>1</v>
      </c>
      <c r="N176" s="176" t="s">
        <v>38</v>
      </c>
      <c r="O176" s="73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9" t="s">
        <v>133</v>
      </c>
      <c r="AT176" s="179" t="s">
        <v>129</v>
      </c>
      <c r="AU176" s="179" t="s">
        <v>83</v>
      </c>
      <c r="AY176" s="15" t="s">
        <v>126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5" t="s">
        <v>81</v>
      </c>
      <c r="BK176" s="180">
        <f>ROUND(I176*H176,2)</f>
        <v>0</v>
      </c>
      <c r="BL176" s="15" t="s">
        <v>133</v>
      </c>
      <c r="BM176" s="179" t="s">
        <v>387</v>
      </c>
    </row>
    <row r="177" spans="1:47" s="2" customFormat="1" ht="12">
      <c r="A177" s="34"/>
      <c r="B177" s="35"/>
      <c r="C177" s="34"/>
      <c r="D177" s="187" t="s">
        <v>388</v>
      </c>
      <c r="E177" s="34"/>
      <c r="F177" s="188" t="s">
        <v>389</v>
      </c>
      <c r="G177" s="34"/>
      <c r="H177" s="34"/>
      <c r="I177" s="189"/>
      <c r="J177" s="34"/>
      <c r="K177" s="34"/>
      <c r="L177" s="35"/>
      <c r="M177" s="190"/>
      <c r="N177" s="191"/>
      <c r="O177" s="73"/>
      <c r="P177" s="73"/>
      <c r="Q177" s="73"/>
      <c r="R177" s="73"/>
      <c r="S177" s="73"/>
      <c r="T177" s="7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5" t="s">
        <v>388</v>
      </c>
      <c r="AU177" s="15" t="s">
        <v>83</v>
      </c>
    </row>
    <row r="178" spans="1:63" s="12" customFormat="1" ht="25.9" customHeight="1">
      <c r="A178" s="12"/>
      <c r="B178" s="154"/>
      <c r="C178" s="12"/>
      <c r="D178" s="155" t="s">
        <v>72</v>
      </c>
      <c r="E178" s="156" t="s">
        <v>277</v>
      </c>
      <c r="F178" s="156" t="s">
        <v>278</v>
      </c>
      <c r="G178" s="12"/>
      <c r="H178" s="12"/>
      <c r="I178" s="157"/>
      <c r="J178" s="158">
        <f>BK178</f>
        <v>0</v>
      </c>
      <c r="K178" s="12"/>
      <c r="L178" s="154"/>
      <c r="M178" s="159"/>
      <c r="N178" s="160"/>
      <c r="O178" s="160"/>
      <c r="P178" s="161">
        <f>P179</f>
        <v>0</v>
      </c>
      <c r="Q178" s="160"/>
      <c r="R178" s="161">
        <f>R179</f>
        <v>0</v>
      </c>
      <c r="S178" s="160"/>
      <c r="T178" s="16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5" t="s">
        <v>133</v>
      </c>
      <c r="AT178" s="163" t="s">
        <v>72</v>
      </c>
      <c r="AU178" s="163" t="s">
        <v>73</v>
      </c>
      <c r="AY178" s="155" t="s">
        <v>126</v>
      </c>
      <c r="BK178" s="164">
        <f>BK179</f>
        <v>0</v>
      </c>
    </row>
    <row r="179" spans="1:65" s="2" customFormat="1" ht="37.8" customHeight="1">
      <c r="A179" s="34"/>
      <c r="B179" s="167"/>
      <c r="C179" s="168" t="s">
        <v>214</v>
      </c>
      <c r="D179" s="168" t="s">
        <v>129</v>
      </c>
      <c r="E179" s="169" t="s">
        <v>279</v>
      </c>
      <c r="F179" s="170" t="s">
        <v>280</v>
      </c>
      <c r="G179" s="171" t="s">
        <v>281</v>
      </c>
      <c r="H179" s="172">
        <v>240</v>
      </c>
      <c r="I179" s="173"/>
      <c r="J179" s="174">
        <f>ROUND(I179*H179,2)</f>
        <v>0</v>
      </c>
      <c r="K179" s="170" t="s">
        <v>282</v>
      </c>
      <c r="L179" s="35"/>
      <c r="M179" s="175" t="s">
        <v>1</v>
      </c>
      <c r="N179" s="176" t="s">
        <v>38</v>
      </c>
      <c r="O179" s="73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9" t="s">
        <v>283</v>
      </c>
      <c r="AT179" s="179" t="s">
        <v>129</v>
      </c>
      <c r="AU179" s="179" t="s">
        <v>81</v>
      </c>
      <c r="AY179" s="15" t="s">
        <v>126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5" t="s">
        <v>81</v>
      </c>
      <c r="BK179" s="180">
        <f>ROUND(I179*H179,2)</f>
        <v>0</v>
      </c>
      <c r="BL179" s="15" t="s">
        <v>283</v>
      </c>
      <c r="BM179" s="179" t="s">
        <v>390</v>
      </c>
    </row>
    <row r="180" spans="1:63" s="12" customFormat="1" ht="25.9" customHeight="1">
      <c r="A180" s="12"/>
      <c r="B180" s="154"/>
      <c r="C180" s="12"/>
      <c r="D180" s="155" t="s">
        <v>72</v>
      </c>
      <c r="E180" s="156" t="s">
        <v>285</v>
      </c>
      <c r="F180" s="156" t="s">
        <v>286</v>
      </c>
      <c r="G180" s="12"/>
      <c r="H180" s="12"/>
      <c r="I180" s="157"/>
      <c r="J180" s="158">
        <f>BK180</f>
        <v>0</v>
      </c>
      <c r="K180" s="12"/>
      <c r="L180" s="154"/>
      <c r="M180" s="159"/>
      <c r="N180" s="160"/>
      <c r="O180" s="160"/>
      <c r="P180" s="161">
        <f>P181+P183+P185</f>
        <v>0</v>
      </c>
      <c r="Q180" s="160"/>
      <c r="R180" s="161">
        <f>R181+R183+R185</f>
        <v>0</v>
      </c>
      <c r="S180" s="160"/>
      <c r="T180" s="162">
        <f>T181+T183+T185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5" t="s">
        <v>144</v>
      </c>
      <c r="AT180" s="163" t="s">
        <v>72</v>
      </c>
      <c r="AU180" s="163" t="s">
        <v>73</v>
      </c>
      <c r="AY180" s="155" t="s">
        <v>126</v>
      </c>
      <c r="BK180" s="164">
        <f>BK181+BK183+BK185</f>
        <v>0</v>
      </c>
    </row>
    <row r="181" spans="1:63" s="12" customFormat="1" ht="22.8" customHeight="1">
      <c r="A181" s="12"/>
      <c r="B181" s="154"/>
      <c r="C181" s="12"/>
      <c r="D181" s="155" t="s">
        <v>72</v>
      </c>
      <c r="E181" s="165" t="s">
        <v>287</v>
      </c>
      <c r="F181" s="165" t="s">
        <v>288</v>
      </c>
      <c r="G181" s="12"/>
      <c r="H181" s="12"/>
      <c r="I181" s="157"/>
      <c r="J181" s="166">
        <f>BK181</f>
        <v>0</v>
      </c>
      <c r="K181" s="12"/>
      <c r="L181" s="154"/>
      <c r="M181" s="159"/>
      <c r="N181" s="160"/>
      <c r="O181" s="160"/>
      <c r="P181" s="161">
        <f>P182</f>
        <v>0</v>
      </c>
      <c r="Q181" s="160"/>
      <c r="R181" s="161">
        <f>R182</f>
        <v>0</v>
      </c>
      <c r="S181" s="160"/>
      <c r="T181" s="162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5" t="s">
        <v>144</v>
      </c>
      <c r="AT181" s="163" t="s">
        <v>72</v>
      </c>
      <c r="AU181" s="163" t="s">
        <v>81</v>
      </c>
      <c r="AY181" s="155" t="s">
        <v>126</v>
      </c>
      <c r="BK181" s="164">
        <f>BK182</f>
        <v>0</v>
      </c>
    </row>
    <row r="182" spans="1:65" s="2" customFormat="1" ht="16.5" customHeight="1">
      <c r="A182" s="34"/>
      <c r="B182" s="167"/>
      <c r="C182" s="168" t="s">
        <v>391</v>
      </c>
      <c r="D182" s="168" t="s">
        <v>129</v>
      </c>
      <c r="E182" s="169" t="s">
        <v>290</v>
      </c>
      <c r="F182" s="170" t="s">
        <v>291</v>
      </c>
      <c r="G182" s="171" t="s">
        <v>271</v>
      </c>
      <c r="H182" s="172">
        <v>1</v>
      </c>
      <c r="I182" s="173"/>
      <c r="J182" s="174">
        <f>ROUND(I182*H182,2)</f>
        <v>0</v>
      </c>
      <c r="K182" s="170" t="s">
        <v>282</v>
      </c>
      <c r="L182" s="35"/>
      <c r="M182" s="175" t="s">
        <v>1</v>
      </c>
      <c r="N182" s="176" t="s">
        <v>38</v>
      </c>
      <c r="O182" s="73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9" t="s">
        <v>292</v>
      </c>
      <c r="AT182" s="179" t="s">
        <v>129</v>
      </c>
      <c r="AU182" s="179" t="s">
        <v>83</v>
      </c>
      <c r="AY182" s="15" t="s">
        <v>126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5" t="s">
        <v>81</v>
      </c>
      <c r="BK182" s="180">
        <f>ROUND(I182*H182,2)</f>
        <v>0</v>
      </c>
      <c r="BL182" s="15" t="s">
        <v>292</v>
      </c>
      <c r="BM182" s="179" t="s">
        <v>392</v>
      </c>
    </row>
    <row r="183" spans="1:63" s="12" customFormat="1" ht="22.8" customHeight="1">
      <c r="A183" s="12"/>
      <c r="B183" s="154"/>
      <c r="C183" s="12"/>
      <c r="D183" s="155" t="s">
        <v>72</v>
      </c>
      <c r="E183" s="165" t="s">
        <v>294</v>
      </c>
      <c r="F183" s="165" t="s">
        <v>295</v>
      </c>
      <c r="G183" s="12"/>
      <c r="H183" s="12"/>
      <c r="I183" s="157"/>
      <c r="J183" s="166">
        <f>BK183</f>
        <v>0</v>
      </c>
      <c r="K183" s="12"/>
      <c r="L183" s="154"/>
      <c r="M183" s="159"/>
      <c r="N183" s="160"/>
      <c r="O183" s="160"/>
      <c r="P183" s="161">
        <f>P184</f>
        <v>0</v>
      </c>
      <c r="Q183" s="160"/>
      <c r="R183" s="161">
        <f>R184</f>
        <v>0</v>
      </c>
      <c r="S183" s="160"/>
      <c r="T183" s="162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5" t="s">
        <v>144</v>
      </c>
      <c r="AT183" s="163" t="s">
        <v>72</v>
      </c>
      <c r="AU183" s="163" t="s">
        <v>81</v>
      </c>
      <c r="AY183" s="155" t="s">
        <v>126</v>
      </c>
      <c r="BK183" s="164">
        <f>BK184</f>
        <v>0</v>
      </c>
    </row>
    <row r="184" spans="1:65" s="2" customFormat="1" ht="146.25" customHeight="1">
      <c r="A184" s="34"/>
      <c r="B184" s="167"/>
      <c r="C184" s="168" t="s">
        <v>218</v>
      </c>
      <c r="D184" s="168" t="s">
        <v>129</v>
      </c>
      <c r="E184" s="169" t="s">
        <v>296</v>
      </c>
      <c r="F184" s="170" t="s">
        <v>297</v>
      </c>
      <c r="G184" s="171" t="s">
        <v>271</v>
      </c>
      <c r="H184" s="172">
        <v>1</v>
      </c>
      <c r="I184" s="173"/>
      <c r="J184" s="174">
        <f>ROUND(I184*H184,2)</f>
        <v>0</v>
      </c>
      <c r="K184" s="170" t="s">
        <v>1</v>
      </c>
      <c r="L184" s="35"/>
      <c r="M184" s="175" t="s">
        <v>1</v>
      </c>
      <c r="N184" s="176" t="s">
        <v>38</v>
      </c>
      <c r="O184" s="73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9" t="s">
        <v>292</v>
      </c>
      <c r="AT184" s="179" t="s">
        <v>129</v>
      </c>
      <c r="AU184" s="179" t="s">
        <v>83</v>
      </c>
      <c r="AY184" s="15" t="s">
        <v>126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5" t="s">
        <v>81</v>
      </c>
      <c r="BK184" s="180">
        <f>ROUND(I184*H184,2)</f>
        <v>0</v>
      </c>
      <c r="BL184" s="15" t="s">
        <v>292</v>
      </c>
      <c r="BM184" s="179" t="s">
        <v>393</v>
      </c>
    </row>
    <row r="185" spans="1:63" s="12" customFormat="1" ht="22.8" customHeight="1">
      <c r="A185" s="12"/>
      <c r="B185" s="154"/>
      <c r="C185" s="12"/>
      <c r="D185" s="155" t="s">
        <v>72</v>
      </c>
      <c r="E185" s="165" t="s">
        <v>299</v>
      </c>
      <c r="F185" s="165" t="s">
        <v>300</v>
      </c>
      <c r="G185" s="12"/>
      <c r="H185" s="12"/>
      <c r="I185" s="157"/>
      <c r="J185" s="166">
        <f>BK185</f>
        <v>0</v>
      </c>
      <c r="K185" s="12"/>
      <c r="L185" s="154"/>
      <c r="M185" s="159"/>
      <c r="N185" s="160"/>
      <c r="O185" s="160"/>
      <c r="P185" s="161">
        <f>P186</f>
        <v>0</v>
      </c>
      <c r="Q185" s="160"/>
      <c r="R185" s="161">
        <f>R186</f>
        <v>0</v>
      </c>
      <c r="S185" s="160"/>
      <c r="T185" s="162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5" t="s">
        <v>144</v>
      </c>
      <c r="AT185" s="163" t="s">
        <v>72</v>
      </c>
      <c r="AU185" s="163" t="s">
        <v>81</v>
      </c>
      <c r="AY185" s="155" t="s">
        <v>126</v>
      </c>
      <c r="BK185" s="164">
        <f>BK186</f>
        <v>0</v>
      </c>
    </row>
    <row r="186" spans="1:65" s="2" customFormat="1" ht="24.15" customHeight="1">
      <c r="A186" s="34"/>
      <c r="B186" s="167"/>
      <c r="C186" s="168" t="s">
        <v>394</v>
      </c>
      <c r="D186" s="168" t="s">
        <v>129</v>
      </c>
      <c r="E186" s="169" t="s">
        <v>302</v>
      </c>
      <c r="F186" s="170" t="s">
        <v>303</v>
      </c>
      <c r="G186" s="171" t="s">
        <v>271</v>
      </c>
      <c r="H186" s="172">
        <v>1</v>
      </c>
      <c r="I186" s="173"/>
      <c r="J186" s="174">
        <f>ROUND(I186*H186,2)</f>
        <v>0</v>
      </c>
      <c r="K186" s="170" t="s">
        <v>1</v>
      </c>
      <c r="L186" s="35"/>
      <c r="M186" s="181" t="s">
        <v>1</v>
      </c>
      <c r="N186" s="182" t="s">
        <v>38</v>
      </c>
      <c r="O186" s="183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9" t="s">
        <v>292</v>
      </c>
      <c r="AT186" s="179" t="s">
        <v>129</v>
      </c>
      <c r="AU186" s="179" t="s">
        <v>83</v>
      </c>
      <c r="AY186" s="15" t="s">
        <v>126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5" t="s">
        <v>81</v>
      </c>
      <c r="BK186" s="180">
        <f>ROUND(I186*H186,2)</f>
        <v>0</v>
      </c>
      <c r="BL186" s="15" t="s">
        <v>292</v>
      </c>
      <c r="BM186" s="179" t="s">
        <v>395</v>
      </c>
    </row>
    <row r="187" spans="1:31" s="2" customFormat="1" ht="6.95" customHeight="1">
      <c r="A187" s="34"/>
      <c r="B187" s="56"/>
      <c r="C187" s="57"/>
      <c r="D187" s="57"/>
      <c r="E187" s="57"/>
      <c r="F187" s="57"/>
      <c r="G187" s="57"/>
      <c r="H187" s="57"/>
      <c r="I187" s="57"/>
      <c r="J187" s="57"/>
      <c r="K187" s="57"/>
      <c r="L187" s="35"/>
      <c r="M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</sheetData>
  <autoFilter ref="C124:K18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93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Starez Brno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396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29. 4. 2024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8"/>
      <c r="B27" s="119"/>
      <c r="C27" s="118"/>
      <c r="D27" s="118"/>
      <c r="E27" s="32" t="s">
        <v>96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ROUND((SUM(BE118:BE122)),2)</f>
        <v>0</v>
      </c>
      <c r="G33" s="34"/>
      <c r="H33" s="34"/>
      <c r="I33" s="124">
        <v>0.21</v>
      </c>
      <c r="J33" s="123">
        <f>ROUND(((SUM(BE118:BE122))*I33),2)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ROUND((SUM(BF118:BF122)),2)</f>
        <v>0</v>
      </c>
      <c r="G34" s="34"/>
      <c r="H34" s="34"/>
      <c r="I34" s="124">
        <v>0.12</v>
      </c>
      <c r="J34" s="123">
        <f>ROUND(((SUM(BF118:BF122))*I34),2)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ROUND((SUM(BG118:BG122)),2)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ROUND((SUM(BH118:BH122)),2)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ROUND((SUM(BI118:BI122)),2)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Starez Brno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03 - Osvětlení - v prostorách haly a tribuny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29. 4. 2024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98</v>
      </c>
      <c r="D94" s="125"/>
      <c r="E94" s="125"/>
      <c r="F94" s="125"/>
      <c r="G94" s="125"/>
      <c r="H94" s="125"/>
      <c r="I94" s="125"/>
      <c r="J94" s="134" t="s">
        <v>99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100</v>
      </c>
      <c r="D96" s="34"/>
      <c r="E96" s="34"/>
      <c r="F96" s="34"/>
      <c r="G96" s="34"/>
      <c r="H96" s="34"/>
      <c r="I96" s="34"/>
      <c r="J96" s="92">
        <f>J118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101</v>
      </c>
    </row>
    <row r="97" spans="1:31" s="9" customFormat="1" ht="24.95" customHeight="1">
      <c r="A97" s="9"/>
      <c r="B97" s="136"/>
      <c r="C97" s="9"/>
      <c r="D97" s="137" t="s">
        <v>102</v>
      </c>
      <c r="E97" s="138"/>
      <c r="F97" s="138"/>
      <c r="G97" s="138"/>
      <c r="H97" s="138"/>
      <c r="I97" s="138"/>
      <c r="J97" s="139">
        <f>J119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397</v>
      </c>
      <c r="E98" s="142"/>
      <c r="F98" s="142"/>
      <c r="G98" s="142"/>
      <c r="H98" s="142"/>
      <c r="I98" s="142"/>
      <c r="J98" s="143">
        <f>J120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19" t="s">
        <v>111</v>
      </c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8" t="s">
        <v>16</v>
      </c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4"/>
      <c r="D108" s="34"/>
      <c r="E108" s="117" t="str">
        <f>E7</f>
        <v>Starez Brno</v>
      </c>
      <c r="F108" s="28"/>
      <c r="G108" s="28"/>
      <c r="H108" s="28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8" t="s">
        <v>94</v>
      </c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4"/>
      <c r="D110" s="34"/>
      <c r="E110" s="63" t="str">
        <f>E9</f>
        <v>03 - Osvětlení - v prostorách haly a tribuny</v>
      </c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20</v>
      </c>
      <c r="D112" s="34"/>
      <c r="E112" s="34"/>
      <c r="F112" s="23" t="str">
        <f>F12</f>
        <v xml:space="preserve"> </v>
      </c>
      <c r="G112" s="34"/>
      <c r="H112" s="34"/>
      <c r="I112" s="28" t="s">
        <v>22</v>
      </c>
      <c r="J112" s="65" t="str">
        <f>IF(J12="","",J12)</f>
        <v>29. 4. 2024</v>
      </c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24</v>
      </c>
      <c r="D114" s="34"/>
      <c r="E114" s="34"/>
      <c r="F114" s="23" t="str">
        <f>E15</f>
        <v xml:space="preserve"> </v>
      </c>
      <c r="G114" s="34"/>
      <c r="H114" s="34"/>
      <c r="I114" s="28" t="s">
        <v>29</v>
      </c>
      <c r="J114" s="32" t="str">
        <f>E21</f>
        <v xml:space="preserve"> 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31</v>
      </c>
      <c r="J115" s="32" t="str">
        <f>E24</f>
        <v xml:space="preserve"> </v>
      </c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44"/>
      <c r="B117" s="145"/>
      <c r="C117" s="146" t="s">
        <v>112</v>
      </c>
      <c r="D117" s="147" t="s">
        <v>58</v>
      </c>
      <c r="E117" s="147" t="s">
        <v>54</v>
      </c>
      <c r="F117" s="147" t="s">
        <v>55</v>
      </c>
      <c r="G117" s="147" t="s">
        <v>113</v>
      </c>
      <c r="H117" s="147" t="s">
        <v>114</v>
      </c>
      <c r="I117" s="147" t="s">
        <v>115</v>
      </c>
      <c r="J117" s="147" t="s">
        <v>99</v>
      </c>
      <c r="K117" s="148" t="s">
        <v>116</v>
      </c>
      <c r="L117" s="149"/>
      <c r="M117" s="82" t="s">
        <v>1</v>
      </c>
      <c r="N117" s="83" t="s">
        <v>37</v>
      </c>
      <c r="O117" s="83" t="s">
        <v>117</v>
      </c>
      <c r="P117" s="83" t="s">
        <v>118</v>
      </c>
      <c r="Q117" s="83" t="s">
        <v>119</v>
      </c>
      <c r="R117" s="83" t="s">
        <v>120</v>
      </c>
      <c r="S117" s="83" t="s">
        <v>121</v>
      </c>
      <c r="T117" s="84" t="s">
        <v>122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</row>
    <row r="118" spans="1:63" s="2" customFormat="1" ht="22.8" customHeight="1">
      <c r="A118" s="34"/>
      <c r="B118" s="35"/>
      <c r="C118" s="89" t="s">
        <v>123</v>
      </c>
      <c r="D118" s="34"/>
      <c r="E118" s="34"/>
      <c r="F118" s="34"/>
      <c r="G118" s="34"/>
      <c r="H118" s="34"/>
      <c r="I118" s="34"/>
      <c r="J118" s="150">
        <f>BK118</f>
        <v>0</v>
      </c>
      <c r="K118" s="34"/>
      <c r="L118" s="35"/>
      <c r="M118" s="85"/>
      <c r="N118" s="69"/>
      <c r="O118" s="86"/>
      <c r="P118" s="151">
        <f>P119</f>
        <v>0</v>
      </c>
      <c r="Q118" s="86"/>
      <c r="R118" s="151">
        <f>R119</f>
        <v>0.01764</v>
      </c>
      <c r="S118" s="86"/>
      <c r="T118" s="152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72</v>
      </c>
      <c r="AU118" s="15" t="s">
        <v>101</v>
      </c>
      <c r="BK118" s="153">
        <f>BK119</f>
        <v>0</v>
      </c>
    </row>
    <row r="119" spans="1:63" s="12" customFormat="1" ht="25.9" customHeight="1">
      <c r="A119" s="12"/>
      <c r="B119" s="154"/>
      <c r="C119" s="12"/>
      <c r="D119" s="155" t="s">
        <v>72</v>
      </c>
      <c r="E119" s="156" t="s">
        <v>124</v>
      </c>
      <c r="F119" s="156" t="s">
        <v>125</v>
      </c>
      <c r="G119" s="12"/>
      <c r="H119" s="12"/>
      <c r="I119" s="157"/>
      <c r="J119" s="158">
        <f>BK119</f>
        <v>0</v>
      </c>
      <c r="K119" s="12"/>
      <c r="L119" s="154"/>
      <c r="M119" s="159"/>
      <c r="N119" s="160"/>
      <c r="O119" s="160"/>
      <c r="P119" s="161">
        <f>P120</f>
        <v>0</v>
      </c>
      <c r="Q119" s="160"/>
      <c r="R119" s="161">
        <f>R120</f>
        <v>0.01764</v>
      </c>
      <c r="S119" s="160"/>
      <c r="T119" s="16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5" t="s">
        <v>83</v>
      </c>
      <c r="AT119" s="163" t="s">
        <v>72</v>
      </c>
      <c r="AU119" s="163" t="s">
        <v>73</v>
      </c>
      <c r="AY119" s="155" t="s">
        <v>126</v>
      </c>
      <c r="BK119" s="164">
        <f>BK120</f>
        <v>0</v>
      </c>
    </row>
    <row r="120" spans="1:63" s="12" customFormat="1" ht="22.8" customHeight="1">
      <c r="A120" s="12"/>
      <c r="B120" s="154"/>
      <c r="C120" s="12"/>
      <c r="D120" s="155" t="s">
        <v>72</v>
      </c>
      <c r="E120" s="165" t="s">
        <v>398</v>
      </c>
      <c r="F120" s="165" t="s">
        <v>399</v>
      </c>
      <c r="G120" s="12"/>
      <c r="H120" s="12"/>
      <c r="I120" s="157"/>
      <c r="J120" s="166">
        <f>BK120</f>
        <v>0</v>
      </c>
      <c r="K120" s="12"/>
      <c r="L120" s="154"/>
      <c r="M120" s="159"/>
      <c r="N120" s="160"/>
      <c r="O120" s="160"/>
      <c r="P120" s="161">
        <f>SUM(P121:P122)</f>
        <v>0</v>
      </c>
      <c r="Q120" s="160"/>
      <c r="R120" s="161">
        <f>SUM(R121:R122)</f>
        <v>0.01764</v>
      </c>
      <c r="S120" s="160"/>
      <c r="T120" s="16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83</v>
      </c>
      <c r="AT120" s="163" t="s">
        <v>72</v>
      </c>
      <c r="AU120" s="163" t="s">
        <v>81</v>
      </c>
      <c r="AY120" s="155" t="s">
        <v>126</v>
      </c>
      <c r="BK120" s="164">
        <f>SUM(BK121:BK122)</f>
        <v>0</v>
      </c>
    </row>
    <row r="121" spans="1:65" s="2" customFormat="1" ht="24.15" customHeight="1">
      <c r="A121" s="34"/>
      <c r="B121" s="167"/>
      <c r="C121" s="168" t="s">
        <v>81</v>
      </c>
      <c r="D121" s="168" t="s">
        <v>129</v>
      </c>
      <c r="E121" s="169" t="s">
        <v>400</v>
      </c>
      <c r="F121" s="170" t="s">
        <v>401</v>
      </c>
      <c r="G121" s="171" t="s">
        <v>271</v>
      </c>
      <c r="H121" s="172">
        <v>1</v>
      </c>
      <c r="I121" s="173"/>
      <c r="J121" s="174">
        <f>ROUND(I121*H121,2)</f>
        <v>0</v>
      </c>
      <c r="K121" s="170" t="s">
        <v>1</v>
      </c>
      <c r="L121" s="35"/>
      <c r="M121" s="175" t="s">
        <v>1</v>
      </c>
      <c r="N121" s="176" t="s">
        <v>38</v>
      </c>
      <c r="O121" s="73"/>
      <c r="P121" s="177">
        <f>O121*H121</f>
        <v>0</v>
      </c>
      <c r="Q121" s="177">
        <v>0.01764</v>
      </c>
      <c r="R121" s="177">
        <f>Q121*H121</f>
        <v>0.01764</v>
      </c>
      <c r="S121" s="177">
        <v>0</v>
      </c>
      <c r="T121" s="17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157</v>
      </c>
      <c r="AT121" s="179" t="s">
        <v>129</v>
      </c>
      <c r="AU121" s="179" t="s">
        <v>83</v>
      </c>
      <c r="AY121" s="15" t="s">
        <v>126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5" t="s">
        <v>81</v>
      </c>
      <c r="BK121" s="180">
        <f>ROUND(I121*H121,2)</f>
        <v>0</v>
      </c>
      <c r="BL121" s="15" t="s">
        <v>157</v>
      </c>
      <c r="BM121" s="179" t="s">
        <v>402</v>
      </c>
    </row>
    <row r="122" spans="1:47" s="2" customFormat="1" ht="12">
      <c r="A122" s="34"/>
      <c r="B122" s="35"/>
      <c r="C122" s="34"/>
      <c r="D122" s="187" t="s">
        <v>388</v>
      </c>
      <c r="E122" s="34"/>
      <c r="F122" s="188" t="s">
        <v>403</v>
      </c>
      <c r="G122" s="34"/>
      <c r="H122" s="34"/>
      <c r="I122" s="189"/>
      <c r="J122" s="34"/>
      <c r="K122" s="34"/>
      <c r="L122" s="35"/>
      <c r="M122" s="192"/>
      <c r="N122" s="193"/>
      <c r="O122" s="183"/>
      <c r="P122" s="183"/>
      <c r="Q122" s="183"/>
      <c r="R122" s="183"/>
      <c r="S122" s="183"/>
      <c r="T122" s="19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388</v>
      </c>
      <c r="AU122" s="15" t="s">
        <v>83</v>
      </c>
    </row>
    <row r="123" spans="1:31" s="2" customFormat="1" ht="6.95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35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</sheetData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83</v>
      </c>
    </row>
    <row r="4" spans="2:46" s="1" customFormat="1" ht="24.95" customHeight="1">
      <c r="B4" s="18"/>
      <c r="D4" s="19" t="s">
        <v>93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Starez Brno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404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29. 4. 2024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31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8"/>
      <c r="B27" s="119"/>
      <c r="C27" s="118"/>
      <c r="D27" s="118"/>
      <c r="E27" s="32" t="s">
        <v>96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33</v>
      </c>
      <c r="E30" s="34"/>
      <c r="F30" s="34"/>
      <c r="G30" s="34"/>
      <c r="H30" s="34"/>
      <c r="I30" s="34"/>
      <c r="J30" s="9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35</v>
      </c>
      <c r="G32" s="34"/>
      <c r="H32" s="34"/>
      <c r="I32" s="39" t="s">
        <v>34</v>
      </c>
      <c r="J32" s="39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37</v>
      </c>
      <c r="E33" s="28" t="s">
        <v>38</v>
      </c>
      <c r="F33" s="123">
        <f>ROUND((SUM(BE118:BE121)),2)</f>
        <v>0</v>
      </c>
      <c r="G33" s="34"/>
      <c r="H33" s="34"/>
      <c r="I33" s="124">
        <v>0.21</v>
      </c>
      <c r="J33" s="123">
        <f>ROUND(((SUM(BE118:BE121))*I33),2)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39</v>
      </c>
      <c r="F34" s="123">
        <f>ROUND((SUM(BF118:BF121)),2)</f>
        <v>0</v>
      </c>
      <c r="G34" s="34"/>
      <c r="H34" s="34"/>
      <c r="I34" s="124">
        <v>0.12</v>
      </c>
      <c r="J34" s="123">
        <f>ROUND(((SUM(BF118:BF121))*I34),2)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40</v>
      </c>
      <c r="F35" s="123">
        <f>ROUND((SUM(BG118:BG121)),2)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41</v>
      </c>
      <c r="F36" s="123">
        <f>ROUND((SUM(BH118:BH121)),2)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42</v>
      </c>
      <c r="F37" s="123">
        <f>ROUND((SUM(BI118:BI121)),2)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43</v>
      </c>
      <c r="E39" s="77"/>
      <c r="F39" s="77"/>
      <c r="G39" s="127" t="s">
        <v>44</v>
      </c>
      <c r="H39" s="128" t="s">
        <v>45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31" t="s">
        <v>49</v>
      </c>
      <c r="G61" s="54" t="s">
        <v>48</v>
      </c>
      <c r="H61" s="37"/>
      <c r="I61" s="37"/>
      <c r="J61" s="132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31" t="s">
        <v>49</v>
      </c>
      <c r="G76" s="54" t="s">
        <v>48</v>
      </c>
      <c r="H76" s="37"/>
      <c r="I76" s="37"/>
      <c r="J76" s="132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17" t="str">
        <f>E7</f>
        <v>Starez Brno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94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04 - Konstrukce podhledu - v prostorách haly a tribuny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29. 4. 2024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31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3" t="s">
        <v>98</v>
      </c>
      <c r="D94" s="125"/>
      <c r="E94" s="125"/>
      <c r="F94" s="125"/>
      <c r="G94" s="125"/>
      <c r="H94" s="125"/>
      <c r="I94" s="125"/>
      <c r="J94" s="134" t="s">
        <v>99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5" t="s">
        <v>100</v>
      </c>
      <c r="D96" s="34"/>
      <c r="E96" s="34"/>
      <c r="F96" s="34"/>
      <c r="G96" s="34"/>
      <c r="H96" s="34"/>
      <c r="I96" s="34"/>
      <c r="J96" s="92">
        <f>J118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101</v>
      </c>
    </row>
    <row r="97" spans="1:31" s="9" customFormat="1" ht="24.95" customHeight="1">
      <c r="A97" s="9"/>
      <c r="B97" s="136"/>
      <c r="C97" s="9"/>
      <c r="D97" s="137" t="s">
        <v>102</v>
      </c>
      <c r="E97" s="138"/>
      <c r="F97" s="138"/>
      <c r="G97" s="138"/>
      <c r="H97" s="138"/>
      <c r="I97" s="138"/>
      <c r="J97" s="139">
        <f>J119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0"/>
      <c r="C98" s="10"/>
      <c r="D98" s="141" t="s">
        <v>405</v>
      </c>
      <c r="E98" s="142"/>
      <c r="F98" s="142"/>
      <c r="G98" s="142"/>
      <c r="H98" s="142"/>
      <c r="I98" s="142"/>
      <c r="J98" s="143">
        <f>J120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19" t="s">
        <v>111</v>
      </c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8" t="s">
        <v>16</v>
      </c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4"/>
      <c r="D108" s="34"/>
      <c r="E108" s="117" t="str">
        <f>E7</f>
        <v>Starez Brno</v>
      </c>
      <c r="F108" s="28"/>
      <c r="G108" s="28"/>
      <c r="H108" s="28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8" t="s">
        <v>94</v>
      </c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4"/>
      <c r="D110" s="34"/>
      <c r="E110" s="63" t="str">
        <f>E9</f>
        <v>04 - Konstrukce podhledu - v prostorách haly a tribuny</v>
      </c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20</v>
      </c>
      <c r="D112" s="34"/>
      <c r="E112" s="34"/>
      <c r="F112" s="23" t="str">
        <f>F12</f>
        <v xml:space="preserve"> </v>
      </c>
      <c r="G112" s="34"/>
      <c r="H112" s="34"/>
      <c r="I112" s="28" t="s">
        <v>22</v>
      </c>
      <c r="J112" s="65" t="str">
        <f>IF(J12="","",J12)</f>
        <v>29. 4. 2024</v>
      </c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24</v>
      </c>
      <c r="D114" s="34"/>
      <c r="E114" s="34"/>
      <c r="F114" s="23" t="str">
        <f>E15</f>
        <v xml:space="preserve"> </v>
      </c>
      <c r="G114" s="34"/>
      <c r="H114" s="34"/>
      <c r="I114" s="28" t="s">
        <v>29</v>
      </c>
      <c r="J114" s="32" t="str">
        <f>E21</f>
        <v xml:space="preserve"> 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31</v>
      </c>
      <c r="J115" s="32" t="str">
        <f>E24</f>
        <v xml:space="preserve"> </v>
      </c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44"/>
      <c r="B117" s="145"/>
      <c r="C117" s="146" t="s">
        <v>112</v>
      </c>
      <c r="D117" s="147" t="s">
        <v>58</v>
      </c>
      <c r="E117" s="147" t="s">
        <v>54</v>
      </c>
      <c r="F117" s="147" t="s">
        <v>55</v>
      </c>
      <c r="G117" s="147" t="s">
        <v>113</v>
      </c>
      <c r="H117" s="147" t="s">
        <v>114</v>
      </c>
      <c r="I117" s="147" t="s">
        <v>115</v>
      </c>
      <c r="J117" s="147" t="s">
        <v>99</v>
      </c>
      <c r="K117" s="148" t="s">
        <v>116</v>
      </c>
      <c r="L117" s="149"/>
      <c r="M117" s="82" t="s">
        <v>1</v>
      </c>
      <c r="N117" s="83" t="s">
        <v>37</v>
      </c>
      <c r="O117" s="83" t="s">
        <v>117</v>
      </c>
      <c r="P117" s="83" t="s">
        <v>118</v>
      </c>
      <c r="Q117" s="83" t="s">
        <v>119</v>
      </c>
      <c r="R117" s="83" t="s">
        <v>120</v>
      </c>
      <c r="S117" s="83" t="s">
        <v>121</v>
      </c>
      <c r="T117" s="84" t="s">
        <v>122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</row>
    <row r="118" spans="1:63" s="2" customFormat="1" ht="22.8" customHeight="1">
      <c r="A118" s="34"/>
      <c r="B118" s="35"/>
      <c r="C118" s="89" t="s">
        <v>123</v>
      </c>
      <c r="D118" s="34"/>
      <c r="E118" s="34"/>
      <c r="F118" s="34"/>
      <c r="G118" s="34"/>
      <c r="H118" s="34"/>
      <c r="I118" s="34"/>
      <c r="J118" s="150">
        <f>BK118</f>
        <v>0</v>
      </c>
      <c r="K118" s="34"/>
      <c r="L118" s="35"/>
      <c r="M118" s="85"/>
      <c r="N118" s="69"/>
      <c r="O118" s="86"/>
      <c r="P118" s="151">
        <f>P119</f>
        <v>0</v>
      </c>
      <c r="Q118" s="86"/>
      <c r="R118" s="151">
        <f>R119</f>
        <v>44.0728</v>
      </c>
      <c r="S118" s="86"/>
      <c r="T118" s="152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72</v>
      </c>
      <c r="AU118" s="15" t="s">
        <v>101</v>
      </c>
      <c r="BK118" s="153">
        <f>BK119</f>
        <v>0</v>
      </c>
    </row>
    <row r="119" spans="1:63" s="12" customFormat="1" ht="25.9" customHeight="1">
      <c r="A119" s="12"/>
      <c r="B119" s="154"/>
      <c r="C119" s="12"/>
      <c r="D119" s="155" t="s">
        <v>72</v>
      </c>
      <c r="E119" s="156" t="s">
        <v>124</v>
      </c>
      <c r="F119" s="156" t="s">
        <v>125</v>
      </c>
      <c r="G119" s="12"/>
      <c r="H119" s="12"/>
      <c r="I119" s="157"/>
      <c r="J119" s="158">
        <f>BK119</f>
        <v>0</v>
      </c>
      <c r="K119" s="12"/>
      <c r="L119" s="154"/>
      <c r="M119" s="159"/>
      <c r="N119" s="160"/>
      <c r="O119" s="160"/>
      <c r="P119" s="161">
        <f>P120</f>
        <v>0</v>
      </c>
      <c r="Q119" s="160"/>
      <c r="R119" s="161">
        <f>R120</f>
        <v>44.0728</v>
      </c>
      <c r="S119" s="160"/>
      <c r="T119" s="16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5" t="s">
        <v>83</v>
      </c>
      <c r="AT119" s="163" t="s">
        <v>72</v>
      </c>
      <c r="AU119" s="163" t="s">
        <v>73</v>
      </c>
      <c r="AY119" s="155" t="s">
        <v>126</v>
      </c>
      <c r="BK119" s="164">
        <f>BK120</f>
        <v>0</v>
      </c>
    </row>
    <row r="120" spans="1:63" s="12" customFormat="1" ht="22.8" customHeight="1">
      <c r="A120" s="12"/>
      <c r="B120" s="154"/>
      <c r="C120" s="12"/>
      <c r="D120" s="155" t="s">
        <v>72</v>
      </c>
      <c r="E120" s="165" t="s">
        <v>406</v>
      </c>
      <c r="F120" s="165" t="s">
        <v>407</v>
      </c>
      <c r="G120" s="12"/>
      <c r="H120" s="12"/>
      <c r="I120" s="157"/>
      <c r="J120" s="166">
        <f>BK120</f>
        <v>0</v>
      </c>
      <c r="K120" s="12"/>
      <c r="L120" s="154"/>
      <c r="M120" s="159"/>
      <c r="N120" s="160"/>
      <c r="O120" s="160"/>
      <c r="P120" s="161">
        <f>P121</f>
        <v>0</v>
      </c>
      <c r="Q120" s="160"/>
      <c r="R120" s="161">
        <f>R121</f>
        <v>44.0728</v>
      </c>
      <c r="S120" s="160"/>
      <c r="T120" s="16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83</v>
      </c>
      <c r="AT120" s="163" t="s">
        <v>72</v>
      </c>
      <c r="AU120" s="163" t="s">
        <v>81</v>
      </c>
      <c r="AY120" s="155" t="s">
        <v>126</v>
      </c>
      <c r="BK120" s="164">
        <f>BK121</f>
        <v>0</v>
      </c>
    </row>
    <row r="121" spans="1:65" s="2" customFormat="1" ht="375.15" customHeight="1">
      <c r="A121" s="34"/>
      <c r="B121" s="167"/>
      <c r="C121" s="168" t="s">
        <v>81</v>
      </c>
      <c r="D121" s="168" t="s">
        <v>129</v>
      </c>
      <c r="E121" s="169" t="s">
        <v>408</v>
      </c>
      <c r="F121" s="170" t="s">
        <v>409</v>
      </c>
      <c r="G121" s="171" t="s">
        <v>410</v>
      </c>
      <c r="H121" s="172">
        <v>1780</v>
      </c>
      <c r="I121" s="173"/>
      <c r="J121" s="174">
        <f>ROUND(I121*H121,2)</f>
        <v>0</v>
      </c>
      <c r="K121" s="170" t="s">
        <v>1</v>
      </c>
      <c r="L121" s="35"/>
      <c r="M121" s="181" t="s">
        <v>1</v>
      </c>
      <c r="N121" s="182" t="s">
        <v>38</v>
      </c>
      <c r="O121" s="183"/>
      <c r="P121" s="184">
        <f>O121*H121</f>
        <v>0</v>
      </c>
      <c r="Q121" s="184">
        <v>0.02476</v>
      </c>
      <c r="R121" s="184">
        <f>Q121*H121</f>
        <v>44.0728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157</v>
      </c>
      <c r="AT121" s="179" t="s">
        <v>129</v>
      </c>
      <c r="AU121" s="179" t="s">
        <v>83</v>
      </c>
      <c r="AY121" s="15" t="s">
        <v>126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5" t="s">
        <v>81</v>
      </c>
      <c r="BK121" s="180">
        <f>ROUND(I121*H121,2)</f>
        <v>0</v>
      </c>
      <c r="BL121" s="15" t="s">
        <v>157</v>
      </c>
      <c r="BM121" s="179" t="s">
        <v>411</v>
      </c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35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CB0331A883547B6ECB5991025F73B" ma:contentTypeVersion="0" ma:contentTypeDescription="Vytvoří nový dokument" ma:contentTypeScope="" ma:versionID="b916d396a3892d1a8196b346cd1601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33FA7D-BDFD-4A92-AB24-45E34B30A913}"/>
</file>

<file path=customXml/itemProps2.xml><?xml version="1.0" encoding="utf-8"?>
<ds:datastoreItem xmlns:ds="http://schemas.openxmlformats.org/officeDocument/2006/customXml" ds:itemID="{84782B3B-92B8-476C-A343-BD45580C59AD}"/>
</file>

<file path=customXml/itemProps3.xml><?xml version="1.0" encoding="utf-8"?>
<ds:datastoreItem xmlns:ds="http://schemas.openxmlformats.org/officeDocument/2006/customXml" ds:itemID="{40DEFB0E-092E-45A2-BA6F-42EE4B56E785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DESKTOP-CGQ0O1C\Tomáš</dc:creator>
  <cp:keywords/>
  <dc:description/>
  <cp:lastModifiedBy>DESKTOP-CGQ0O1C\Tomáš</cp:lastModifiedBy>
  <dcterms:created xsi:type="dcterms:W3CDTF">2024-04-29T10:08:54Z</dcterms:created>
  <dcterms:modified xsi:type="dcterms:W3CDTF">2024-04-29T10:08:57Z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0x010100C4FCB0331A883547B6ECB5991025F73B</vt:lpwstr>
  </property>
</Properties>
</file>