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starezsport.cz@SSL\DavWWWRoot\Zakzky 2023\VZ-146-2023_OZVUCENI STAREZ ARENA VODOVA\"/>
    </mc:Choice>
  </mc:AlternateContent>
  <bookViews>
    <workbookView xWindow="0" yWindow="0" windowWidth="11520" windowHeight="12360" tabRatio="928" activeTab="1"/>
  </bookViews>
  <sheets>
    <sheet name="Rekapitulace" sheetId="27" r:id="rId1"/>
    <sheet name="AV vybaveni" sheetId="20" r:id="rId2"/>
    <sheet name="IT vybavení" sheetId="36" r:id="rId3"/>
  </sheets>
  <definedNames>
    <definedName name="_xlnm.Print_Area" localSheetId="1">'AV vybaveni'!$A$1:$I$40</definedName>
    <definedName name="_xlnm.Print_Area" localSheetId="0">Rekapitulace!$A$1:$B$7</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3" i="36" l="1"/>
  <c r="H39" i="20"/>
  <c r="H33" i="20"/>
  <c r="H36" i="20"/>
  <c r="H10" i="36"/>
  <c r="H9" i="36"/>
  <c r="H26" i="20"/>
  <c r="H25" i="20"/>
  <c r="H24" i="20"/>
  <c r="H23" i="20"/>
  <c r="H22" i="20"/>
  <c r="H15" i="20"/>
  <c r="H16" i="20"/>
  <c r="H7" i="36"/>
  <c r="H8" i="36"/>
  <c r="H6" i="36"/>
  <c r="H5" i="36"/>
  <c r="H4" i="36"/>
  <c r="H29" i="20"/>
  <c r="H21" i="20"/>
  <c r="H20" i="20"/>
  <c r="H19" i="20"/>
  <c r="H18" i="20"/>
  <c r="H17" i="20"/>
  <c r="H12" i="36" l="1"/>
  <c r="B4" i="27" s="1"/>
  <c r="H38" i="20"/>
  <c r="H34" i="20"/>
  <c r="H37" i="20" l="1"/>
  <c r="H30" i="20"/>
  <c r="H31" i="20"/>
  <c r="H27" i="20"/>
  <c r="H28" i="20"/>
  <c r="H10" i="20"/>
  <c r="H8" i="20" l="1"/>
  <c r="H6" i="20"/>
  <c r="H5" i="20"/>
  <c r="H4" i="20"/>
  <c r="H32" i="20" l="1"/>
  <c r="H35" i="20"/>
  <c r="H12" i="20" l="1"/>
  <c r="H11" i="20"/>
  <c r="H14" i="20" l="1"/>
  <c r="H7" i="20" l="1"/>
  <c r="H9" i="20" l="1"/>
  <c r="H13" i="20"/>
  <c r="H3" i="20"/>
  <c r="H40" i="20" l="1"/>
  <c r="B3" i="27" s="1"/>
  <c r="B6" i="27" l="1"/>
  <c r="B7" i="27" s="1"/>
</calcChain>
</file>

<file path=xl/sharedStrings.xml><?xml version="1.0" encoding="utf-8"?>
<sst xmlns="http://schemas.openxmlformats.org/spreadsheetml/2006/main" count="205" uniqueCount="112">
  <si>
    <t>č.</t>
  </si>
  <si>
    <t>ks</t>
  </si>
  <si>
    <t>Jedn.</t>
  </si>
  <si>
    <t>Počet</t>
  </si>
  <si>
    <t>Cena za jednotku</t>
  </si>
  <si>
    <t>Cena bez DPH</t>
  </si>
  <si>
    <t>Technická specifikace</t>
  </si>
  <si>
    <t>Popis</t>
  </si>
  <si>
    <t>Umístění</t>
  </si>
  <si>
    <t>CENA CELKEM</t>
  </si>
  <si>
    <t>CENA CELKEM včetně DPH</t>
  </si>
  <si>
    <t>Doprava</t>
  </si>
  <si>
    <t xml:space="preserve">Požární ucpávka </t>
  </si>
  <si>
    <t>kpl</t>
  </si>
  <si>
    <t>mb</t>
  </si>
  <si>
    <t>Spotřební materiál</t>
  </si>
  <si>
    <t>Systémová řídicí jednotka evakuačního rozhlasu</t>
  </si>
  <si>
    <t>Systémová nabíječka akumulátorů</t>
  </si>
  <si>
    <t>m</t>
  </si>
  <si>
    <t xml:space="preserve">Ucpávka průrazu stěny pro kabely v místech překlenutí požárních úseků.
</t>
  </si>
  <si>
    <t>Datový přepínač</t>
  </si>
  <si>
    <t>Mikrofonní dvoupár, 2x0,22</t>
  </si>
  <si>
    <t xml:space="preserve">Univerzální FO kabel A/I-DQ(ZN)BH 8x 9/125µm OS2,LS0H-3,Dca </t>
  </si>
  <si>
    <t>Patch panel, 24x RJ45, Cat. 6A, stíněné provedení</t>
  </si>
  <si>
    <t>Přepojovací kabel UTP</t>
  </si>
  <si>
    <t>25 cm UTP patch kabel, 2× RJ-45 CAT6</t>
  </si>
  <si>
    <t>Patch kabel optický duplex LC-LC 09/125 1m SM</t>
  </si>
  <si>
    <t>Přepojovací kabel optický</t>
  </si>
  <si>
    <t>Záložní zdroj</t>
  </si>
  <si>
    <t>Rackové řešení záložního zdroje 2U, pro backup při výpadku elektrické energie, kapacita: 2700W/ 3000VA, nominální napětí: 230Vac. Komunikační rozhraní RS232, USB, doba nabíjení: cca 4 hodiny, zálohovací doba při zátěži 50%: 9,6 minut. LCD.</t>
  </si>
  <si>
    <t>Montážní a instalační práce</t>
  </si>
  <si>
    <t>Ozvučení hrací plochy (součást ERO)</t>
  </si>
  <si>
    <t>Patch panel Cat6A</t>
  </si>
  <si>
    <t>Akumulátory</t>
  </si>
  <si>
    <t>---------</t>
  </si>
  <si>
    <t>Kabeláž audio XLR</t>
  </si>
  <si>
    <t>Silnoproudý rozvaděč</t>
  </si>
  <si>
    <t>2U rozvaděč, 6 x rozvod 16 A "C", CEE 32 A přívod</t>
  </si>
  <si>
    <t>Ozvučení tribun A (součást ERO)</t>
  </si>
  <si>
    <t>Ozvučení tribun B (součást ERO)</t>
  </si>
  <si>
    <t>Ozvučení tribun C (součást ERO)</t>
  </si>
  <si>
    <t>Ozvučení tribun D (součást ERO)</t>
  </si>
  <si>
    <t>Závěsný systém / konstrukce pro reproboxy - Ozvučení tribun</t>
  </si>
  <si>
    <t>Závěsný systém / konstrukce pro reproboxy - Ozvučení hrací plochy</t>
  </si>
  <si>
    <t>Statické posouzení a projektová dokumentace systémů zavěšení reproduktorů</t>
  </si>
  <si>
    <t>Kabel Cat6A</t>
  </si>
  <si>
    <t>kompletní dodávka rozvaděče vč. Vystrojení</t>
  </si>
  <si>
    <t>Rack 19" 32U (600 x 600)</t>
  </si>
  <si>
    <t>Audioprocesor</t>
  </si>
  <si>
    <t>Zesilovač pro ozvučení tribun a hrací plochy</t>
  </si>
  <si>
    <t>Dante/analog převodník</t>
  </si>
  <si>
    <t>Nastavení, měření a optimalizace zvukového systému</t>
  </si>
  <si>
    <t>Programování a nastavení řídícího systému</t>
  </si>
  <si>
    <t>kabelové trasy - uložení kabeláže do žlabů dle E30</t>
  </si>
  <si>
    <t>Demontáž a likvidace stávajícího zvukového systému a spouštěcích plachet</t>
  </si>
  <si>
    <t>Datový přepínač se 24x Gbps portem a funkcí PoE plus, minimálně 1x modul SFP pro 10 Gbps optický port, možnost předkonfigurace pro optimalizaci přenosu DANTE protokolu. Kompatibilní modul SFP pro SM optiku osazen do switche.</t>
  </si>
  <si>
    <t>Pronájem monážní plošiny</t>
  </si>
  <si>
    <t>Ovládací digitální panel univerzální - technická místnost</t>
  </si>
  <si>
    <t>Realizační dokumentace/dokumentace skutečného stavu</t>
  </si>
  <si>
    <t>Autorizované měření srozumitelnosti řeči - parametru STI</t>
  </si>
  <si>
    <t>Mikrofon pro stanoviště časomíry</t>
  </si>
  <si>
    <t>Kabeláž pro PM - optická</t>
  </si>
  <si>
    <t>Metalický kabel S/FTP Cat6A 500MHz, LS0H</t>
  </si>
  <si>
    <t>Spotřební a instalační materiál</t>
  </si>
  <si>
    <t>Reprokabel 2x alespoň 8 mm2 - výkonové ozvučení pro halu - dlouhé vzdálenosti, požární odolnost</t>
  </si>
  <si>
    <t>Reprokabel 2x alespoň 5 mm2 - výkonové ozvučení pro halu - kratší vzdálenosti, požární odolnost</t>
  </si>
  <si>
    <t>19" rozvaděč 22RU pro instalaci komponent ozvučení, včetně vybavení elektro rozvodů.</t>
  </si>
  <si>
    <t>Rack 19" 32U (600 x 800)</t>
  </si>
  <si>
    <t>Nastavení systému evakuačního rozhlasu</t>
  </si>
  <si>
    <t>Ovládací digitální panel tlačítkový s potenciometrem - stanoviště časomíry</t>
  </si>
  <si>
    <t>Městská hala Vodova, Brno, Oprava ozvučení a evakuačního rozhlasu STAREZ Arény Vodova</t>
  </si>
  <si>
    <t>AV vybavení</t>
  </si>
  <si>
    <t>IT vybavení</t>
  </si>
  <si>
    <t>Celkem</t>
  </si>
  <si>
    <t>AV vybavení - Oprava ozvučení a evakuačního rozhlasu STAREZ Arény Vodova</t>
  </si>
  <si>
    <t>IT prvky - "Oprava ozvučení a evakuačního rozhlasu STAREZ Arény Vodova "</t>
  </si>
  <si>
    <t>Dvoupásmová reprosoustava, osazena minimálně 12" basový reproduktor + výškový reproduktor s min. 2" cívkou a 1,5" vyústěním, výkon min. 500W trvale / min. 2000W peak, citlivost min.97 dB/1W/1m, min. 131 dB SPL, , frekvenční rozsah min.59Hz-16kHz +/-3dB, vyzařovací směrová charakteristika 90°x60°, otočná horna, provedení s krytím IP44 podle IEC 60529, certifikace ČSN EN 54-24 (34 2710), vodě odolný, váha max 30kg, konstrukce - překližka, odolný nátěr černé barvy</t>
  </si>
  <si>
    <t>Dvoupásmová reprosoustava, osazena minimálně 12" basový reproduktor + výškový reproduktor s min. 2" cívkou a 1,5" vyústěním, výkon min. 500W trvale / min. 2000W peak, citlivost min.97 dB/1W/1m, min. 131 dB SPL, , frekvenční rozsah min.59Hz-16kHz +/-3dB, vyzařovací směrová charakteristika 120°x60°, otočná horna, provedení s krytím IP44 podle IEC 60529, certifikace ČSN EN 54-24 (34 2710), vodě odolný, váha max 30kg, konstrukce - překližka, odolný nátěr černé barvy</t>
  </si>
  <si>
    <t>Dvoupásmová reprosoustava, osazena minimálně 12" basový reproduktor + výškový reproduktor s min. 2" cívkou a 1,5" vyústěním, výkon min. 500W trvale / min. 2000W peak, citlivost min.97 dB/1W/1m, min. 131 dB SPL, , frekvenční rozsah min.59Hz-16kHz +/-3dB, vyzařovací směrová charakteristika 90°x40°, otočná horna, provedení s krytím IP44 podle IEC 60529, certifikace ČSN EN 54-24 (34 2710), vodě odolný, váha max 30kg, konstrukce - překližka, odolný nátěr černé barvy</t>
  </si>
  <si>
    <t>Dvoupásmová reprosoustava, osazena minimálně 12" basový reproduktor + výškový reproduktor s min. 2" cívkou a 1,5" vyústěním, výkon min. 500W trvale / min. 2000W peak, citlivost min.97 dB/1W/1m, min. 131 dB SPL, , frekvenční rozsah min.59Hz-16kHz +/-3dB, vyzařovací směrová charakteristika 60°x60°, otočná horna, provedení s krytím IP44 podle IEC 60529, certifikace ČSN EN 54-24 (34 2710), vodě odolný, váha max 30kg, konstrukce - překližka, odolný nátěr černé barvy</t>
  </si>
  <si>
    <t>Dvoupásmová reprosoustava, osazena minimálně 12" basový reproduktor + výškový reproduktor s min. 2" cívkou a 1,5" vyústěním, výkon min. 500W trvale / min. 2000W peak, citlivost min.97 dB/1W/1m, min. 131 dB SPL, , frekvenční rozsah min.59Hz-16kHz +/-3dB, vyzařovací směrová charakteristika 90°x90°, otočná horna, provedení s krytím IP44 podle IEC 60529, certifikace ČSN EN 54-24 (34 2710), vodě odolný, váha max 30kg, konstrukce - překližka, odolný nátěr černé barvy</t>
  </si>
  <si>
    <t>Spojovací systém pro montáž reproduktoru do clusteru certifikovaný výrobcem reproduktorů, pro správné úhlování a náklon sestavy dle elektroakustického modelu. Zavěšení na nosnou konstrukci střechy, dimenzování dle statického posudku - zakázková výroba</t>
  </si>
  <si>
    <t>Koncový zesilovač alespň 4x 2000W - 8, 4, 2Ω, možnost 70/100V, DSP procesor - EQ, propusti, limitace a zpoždění, LCD a LAN pro nastavení a ovládání, LED indikace stavu, AUX výstup pro status, 4x Terminal block vstupy (+20 dBu), BLU link, výstupní šroubovací svorky, hlučnost větráku max 47 dBA, prioritní vstup, kontiunuální měření zátěže, programovatelné GPIO porty, spínaný zesilovač a zdroj, Dante Prim./Sec., výška 2U, certifikace ČSN EN 54-16 (34 2710)</t>
  </si>
  <si>
    <t>Audioprocesor, 8x Mikrofonní/linkový vstup, 2x stereo linkový vstup, 8x linkový výstup, 16 mono vstupních kanálových sběrnic, redundantní Dante rozhraní, funkce alespoň pro 8 kanálů: Auto Gain Control, GEQ, PEQ, Pitch Shift/Notch Feedback Supressor, Compressor, Ducker, Gate, Limiter, Filter, Automixer, prioritní Ducker, potlačení hluku pozadí, 19" rack montáž, slot pro rozšiřující audio rozhraní a karty</t>
  </si>
  <si>
    <t>Převodník 4x analog mic/line IN / 4x line out do DANTE, vzorkování 44.1, 48 a 96 kHz/24bit, podpora DDM a AES67, přepínání vstupu, gain a kontrola fantomového napájení na předním panelu, konfigurovatelný přes softwarové rozhraní pomocí mini USB</t>
  </si>
  <si>
    <t>Kardioidní mikrofon na husím krku pro rozhodčí/hlášení v hale, vypínač, fantomové napájení. Kmit. rozsah 150 - 15000 Hz, citlivost 2,2 mV/Pa.</t>
  </si>
  <si>
    <t>Přípojné místo pro AV techniku, čelní panel, popisky konektorů, osazení 4x XLR M+F, 4x RJ45, zakázková výroba čelního panelu</t>
  </si>
  <si>
    <t xml:space="preserve">Nástěnný tlačítkový ovládací panel pro řízení procesoru, maticový zobrazovací displej s dynamickým textem, přiřazení ovládání až 36 parametrů, celkem 7 vrstev, ochrana pomocí kódového zámku, 8 tlačítek, libovolně programovatelná tlačítka, vstupní konektor RJ45
</t>
  </si>
  <si>
    <t xml:space="preserve">Tlačítkový ovládací panel pro řízení procesoru, otočný ovladač pro změnu hlasitosti, min. 4x tlačítko s LED indikací, vstupní konektor RJ45
</t>
  </si>
  <si>
    <t>Digitální řídicí jednotka ERO, min. konektivita 2x audio vstup, audio vstup s konfigurovatelnou prioritou, fantomové napájení, 16 úrovní priority, 12 spínacích vstupů, otočné regulátory hlasitosti, 13 LED indikátorů poruch systému, tlačítka pro nouzový a chybový stav, 3 regulátory úrovně výšek a hloubek, tlačítko pro hlášení do všech zón, linkový výstup, rozhraní LAN (konfigurace, řízení, diagnostika), vstup pro záložní napájení, 3 stavové výstupy, vstup externího zesilovače, XLR mikrofonní vstup. Vestavěný zesilovač 240W, 6 zónových výstupů pro 100V okruhy, Interní úložiště pro záznam zpráv. 16MB, 255 zpráv, USB port, Certifikováno podle normy ČSN EN 50849 a EN 54-16.</t>
  </si>
  <si>
    <t xml:space="preserve">Nabíjení sestav s napětím 24 V, certifikace EN 54‑4, řízení procesu nabíjení mikroprocesorem, instalace do racku, max. nabíjecí proud 12A, automatické vypnutí při nízkém napětí akumulátoru, přepěťová ochrana, ochrana proti nesprávné polaritě, ochrana proti zkratu, snímač teploty, kompatibilní s položkou č. 15
</t>
  </si>
  <si>
    <t xml:space="preserve">Stanice hlasatele s konektivitou RJ45, mikrofon na ohebném rameni, tlačítko pro aktivaci, reproduktor, kmit. charakteristika 100Hz-16kHz, 6x tlačítko pro výběr zón, nastavitelný gain, LED indikace vybraných zón a aktivitu systému a mikrofonu. Součást dohledového systému (úplný dohled), vyhovuje normě IEC 60849 a ČSN EN 50849.
</t>
  </si>
  <si>
    <t>Sada záložních akumulátorů pro evakuační systém. Napětí 12V, kapacita 2x12V/80 Ah.kompatibilní s položkou 16</t>
  </si>
  <si>
    <t>Přípojné místo - stanoviště časomíry</t>
  </si>
  <si>
    <t>Dálková stanice hlasatele s adresací zón</t>
  </si>
  <si>
    <t xml:space="preserve"> Zavěšení na nosnou konstrukci střechy, dimenzování dle statického posudku - zakázková výroba</t>
  </si>
  <si>
    <t>Reproduktorový kabel, celkový průřez pracovních vodičů alespoň 8mm2, FRNC, kabeláž splňující ČSN IEC 60331(IEC 331) a ČSN 50266-1+ČSN 50266-2 (ČSN IEC 332-3A) a IEC754-2.</t>
  </si>
  <si>
    <t>Reproduktorový kabel, celkový průřez pracovních vodičů alespoň 5mm2, FRNC, kabeláž splňující ČSN IEC 60331(IEC 331) a ČSN 50266-1+ČSN 50266-2 (ČSN IEC 332-3A) a IEC754-2.</t>
  </si>
  <si>
    <t>Projektová dokumentace a statická zpráva pro zavěšovací konstrukce zvukového systému</t>
  </si>
  <si>
    <t>Plechový kabelový žlab vhodný pro trasy systémů se zachováním funkčnosti a definovanou požární odolností dle alespoň E30</t>
  </si>
  <si>
    <t>Montážní a instalační práce (předpoklad 4 dny práce přes noc, 10 dní práce přes den)</t>
  </si>
  <si>
    <t>Programování a nastavení systému řízení provozního ozvučení dle potřeb uživatele včetně zaškolení obsluhy</t>
  </si>
  <si>
    <t>Nastavení, měření a optimalizace zvukového systému vč. vypracování protokolu s naměřenými průběhy frekvenční a fázové charakteristiky v referenčních poslechových plochách tribun</t>
  </si>
  <si>
    <t>Nastavení funkce systému evakuačního rozhlasu a propojení se stávajícím EPS</t>
  </si>
  <si>
    <t xml:space="preserve">Vypracování dokumentace potřebné pro realizaci a dokumentace skutečného stavu vč. umístění koncových prvků a kabelových tras, schematu zapojení, kabelové knihy, výkazu výměr a technické zprávy </t>
  </si>
  <si>
    <t xml:space="preserve">Měření zvukového systému metodou STIPA úředně autorizovanou osobou, ověření splnění norem pro evakuační rozhlas ČSN EN 50849, včetně zpracování protokolu </t>
  </si>
  <si>
    <t>Doprava materiálu, osob</t>
  </si>
  <si>
    <t>Optická vana</t>
  </si>
  <si>
    <t>Optická vana, pigtail a kazeta, 12x LC 9/125um OS2 single mode vlákno, 19" rack montáž</t>
  </si>
  <si>
    <t>Práce v nočních hodinách (vč. Manipulace, odvozu, likvidace, ...)</t>
  </si>
  <si>
    <t>Pronájem + doprava vysokozdvižné instalační plošiny s hmotností  max. 3,7t, pracovní výškou alespoň 13m, stranovým dosahem alespoň 1,2m</t>
  </si>
  <si>
    <t>Označení výrobku (výrobce, typ /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</si>
</sst>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0\ &quot;Kč&quot;;\-#,##0\ &quot;Kč&quot;"/>
    <numFmt numFmtId="44" formatCode="_-* #,##0.00\ &quot;Kč&quot;_-;\-* #,##0.00\ &quot;Kč&quot;_-;_-* &quot;-&quot;??\ &quot;Kč&quot;_-;_-@_-"/>
    <numFmt numFmtId="164" formatCode="#,##0\ &quot;Kč&quot;"/>
    <numFmt numFmtId="165" formatCode="\ #,##0\ ;&quot; -&quot;#,##0\ ;&quot; - &quot;;@\ "/>
    <numFmt numFmtId="166" formatCode="\ #,##0.00\ ;&quot; -&quot;#,##0.00\ ;&quot; -&quot;#\ ;@\ "/>
    <numFmt numFmtId="167" formatCode="#,##0.0"/>
    <numFmt numFmtId="168" formatCode="&quot; Fr. &quot;#,##0\ ;&quot; Fr. -&quot;#,##0\ ;&quot; Fr. - &quot;;@\ "/>
    <numFmt numFmtId="169" formatCode="&quot; Fr. &quot;#,##0.00\ ;&quot; Fr. -&quot;#,##0.00\ ;&quot; Fr. -&quot;#\ ;@\ "/>
    <numFmt numFmtId="170" formatCode="#,##0.00\ &quot;Kč&quot;"/>
  </numFmts>
  <fonts count="29">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font>
    <font>
      <b/>
      <sz val="10"/>
      <name val="Arial"/>
      <family val="2"/>
    </font>
    <font>
      <sz val="10"/>
      <name val="Arial"/>
      <family val="2"/>
      <charset val="238"/>
    </font>
    <font>
      <sz val="10"/>
      <color theme="0" tint="-0.499984740745262"/>
      <name val="Arial"/>
      <family val="2"/>
    </font>
    <font>
      <sz val="10"/>
      <color theme="1"/>
      <name val="Arial"/>
      <family val="2"/>
      <charset val="238"/>
    </font>
    <font>
      <b/>
      <sz val="14"/>
      <name val="Arial"/>
      <family val="2"/>
      <charset val="238"/>
    </font>
    <font>
      <b/>
      <sz val="10"/>
      <name val="Arial"/>
      <family val="2"/>
      <charset val="238"/>
    </font>
    <font>
      <sz val="10"/>
      <name val="Arial CE"/>
      <family val="2"/>
      <charset val="238"/>
    </font>
    <font>
      <sz val="12"/>
      <name val="Times New Roman CE"/>
      <family val="1"/>
      <charset val="238"/>
    </font>
    <font>
      <b/>
      <sz val="12"/>
      <name val="Arial CE"/>
      <family val="2"/>
      <charset val="238"/>
    </font>
    <font>
      <b/>
      <sz val="24"/>
      <name val="Tahoma"/>
      <family val="2"/>
      <charset val="238"/>
    </font>
    <font>
      <sz val="14"/>
      <name val="Tahoma"/>
      <family val="2"/>
      <charset val="238"/>
    </font>
    <font>
      <b/>
      <sz val="10"/>
      <name val="Arial CE"/>
      <family val="2"/>
      <charset val="238"/>
    </font>
    <font>
      <b/>
      <sz val="14"/>
      <name val="Arial CE"/>
      <family val="2"/>
      <charset val="238"/>
    </font>
    <font>
      <sz val="10"/>
      <name val="Arial CE"/>
      <charset val="238"/>
    </font>
    <font>
      <b/>
      <sz val="12"/>
      <name val="Arial CE"/>
      <charset val="238"/>
    </font>
    <font>
      <b/>
      <sz val="10"/>
      <name val="Arial CE"/>
      <charset val="238"/>
    </font>
    <font>
      <b/>
      <sz val="14"/>
      <name val="Arial CE"/>
      <charset val="238"/>
    </font>
    <font>
      <sz val="10"/>
      <name val="Helv"/>
      <charset val="238"/>
    </font>
    <font>
      <sz val="12"/>
      <name val="Arial"/>
      <family val="2"/>
      <charset val="238"/>
    </font>
    <font>
      <b/>
      <sz val="12"/>
      <name val="Arial"/>
      <family val="2"/>
      <charset val="238"/>
    </font>
    <font>
      <u/>
      <sz val="10"/>
      <color theme="11"/>
      <name val="Arial"/>
      <family val="2"/>
      <charset val="238"/>
    </font>
    <font>
      <sz val="10"/>
      <color rgb="FFFF0000"/>
      <name val="Arial"/>
      <family val="2"/>
    </font>
    <font>
      <b/>
      <sz val="10"/>
      <color theme="1"/>
      <name val="Arial"/>
      <family val="2"/>
      <charset val="238"/>
    </font>
  </fonts>
  <fills count="11">
    <fill>
      <patternFill patternType="none"/>
    </fill>
    <fill>
      <patternFill patternType="gray125"/>
    </fill>
    <fill>
      <patternFill patternType="solid">
        <fgColor theme="0"/>
        <bgColor indexed="64"/>
      </patternFill>
    </fill>
    <fill>
      <patternFill patternType="solid">
        <fgColor indexed="26"/>
        <bgColor indexed="9"/>
      </patternFill>
    </fill>
    <fill>
      <patternFill patternType="lightGray">
        <fgColor indexed="22"/>
      </patternFill>
    </fill>
    <fill>
      <patternFill patternType="lightGray">
        <fgColor indexed="22"/>
        <bgColor indexed="9"/>
      </patternFill>
    </fill>
    <fill>
      <patternFill patternType="solid">
        <fgColor rgb="FFFFFFFF"/>
        <bgColor rgb="FF000000"/>
      </patternFill>
    </fill>
    <fill>
      <patternFill patternType="solid">
        <fgColor rgb="FFFFFFCC"/>
      </patternFill>
    </fill>
    <fill>
      <patternFill patternType="solid">
        <fgColor rgb="FFFFFF00"/>
        <bgColor indexed="64"/>
      </patternFill>
    </fill>
    <fill>
      <patternFill patternType="solid">
        <fgColor theme="0"/>
        <bgColor rgb="FF000000"/>
      </patternFill>
    </fill>
    <fill>
      <patternFill patternType="solid">
        <fgColor rgb="FFFFFF00"/>
        <bgColor rgb="FF000000"/>
      </patternFill>
    </fill>
  </fills>
  <borders count="28">
    <border>
      <left/>
      <right/>
      <top/>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bottom style="hair">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hair">
        <color auto="1"/>
      </bottom>
      <diagonal/>
    </border>
    <border>
      <left style="medium">
        <color auto="1"/>
      </left>
      <right style="medium">
        <color auto="1"/>
      </right>
      <top style="medium">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12" fillId="0" borderId="0"/>
    <xf numFmtId="0" fontId="7" fillId="0" borderId="0"/>
    <xf numFmtId="0" fontId="13" fillId="0" borderId="0"/>
    <xf numFmtId="165" fontId="13" fillId="0" borderId="0" applyFill="0" applyBorder="0" applyAlignment="0" applyProtection="0"/>
    <xf numFmtId="166" fontId="13" fillId="0" borderId="0" applyFill="0" applyBorder="0" applyAlignment="0" applyProtection="0"/>
    <xf numFmtId="0" fontId="14" fillId="0" borderId="0"/>
    <xf numFmtId="0" fontId="20" fillId="0" borderId="0"/>
    <xf numFmtId="0" fontId="15" fillId="0" borderId="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16" fillId="0" borderId="0"/>
    <xf numFmtId="0" fontId="7" fillId="0" borderId="0"/>
    <xf numFmtId="0" fontId="17" fillId="3" borderId="0">
      <alignment horizontal="left"/>
    </xf>
    <xf numFmtId="0" fontId="21" fillId="4" borderId="0">
      <alignment horizontal="left"/>
    </xf>
    <xf numFmtId="0" fontId="18" fillId="3" borderId="0"/>
    <xf numFmtId="0" fontId="22" fillId="5" borderId="0"/>
    <xf numFmtId="0" fontId="12" fillId="0" borderId="0" applyProtection="0"/>
    <xf numFmtId="0" fontId="19" fillId="0" borderId="0" applyProtection="0"/>
    <xf numFmtId="0" fontId="17" fillId="0" borderId="0"/>
    <xf numFmtId="0" fontId="21" fillId="0" borderId="0"/>
    <xf numFmtId="167" fontId="11" fillId="0" borderId="1">
      <alignment horizontal="right" vertical="center"/>
    </xf>
    <xf numFmtId="168" fontId="13" fillId="0" borderId="0" applyFill="0" applyBorder="0" applyAlignment="0" applyProtection="0"/>
    <xf numFmtId="169" fontId="13" fillId="0" borderId="0" applyFill="0" applyBorder="0" applyAlignment="0" applyProtection="0"/>
    <xf numFmtId="0" fontId="12" fillId="0" borderId="0"/>
    <xf numFmtId="0" fontId="19" fillId="0" borderId="0"/>
    <xf numFmtId="0" fontId="7" fillId="0" borderId="0"/>
    <xf numFmtId="0" fontId="4" fillId="0" borderId="0"/>
    <xf numFmtId="0" fontId="19" fillId="0" borderId="0">
      <alignment vertical="top"/>
    </xf>
    <xf numFmtId="0" fontId="19" fillId="0" borderId="0"/>
    <xf numFmtId="0" fontId="7" fillId="0" borderId="0"/>
    <xf numFmtId="0" fontId="23" fillId="0" borderId="0"/>
    <xf numFmtId="0" fontId="19" fillId="0" borderId="0">
      <alignment vertical="top"/>
    </xf>
    <xf numFmtId="0" fontId="7"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7" borderId="4" applyNumberFormat="0" applyFont="0" applyAlignment="0" applyProtection="0"/>
    <xf numFmtId="44" fontId="7" fillId="0" borderId="0" applyFont="0" applyFill="0" applyBorder="0" applyAlignment="0" applyProtection="0"/>
  </cellStyleXfs>
  <cellXfs count="112">
    <xf numFmtId="0" fontId="0" fillId="0" borderId="0" xfId="0"/>
    <xf numFmtId="0" fontId="7" fillId="0" borderId="0" xfId="0" applyFont="1"/>
    <xf numFmtId="0" fontId="8" fillId="0" borderId="0" xfId="0" applyFont="1"/>
    <xf numFmtId="0" fontId="8" fillId="0" borderId="0" xfId="0" applyFont="1" applyAlignment="1">
      <alignment horizontal="center"/>
    </xf>
    <xf numFmtId="0" fontId="8" fillId="0" borderId="0" xfId="0" applyFont="1" applyAlignment="1">
      <alignment vertical="top"/>
    </xf>
    <xf numFmtId="0" fontId="7" fillId="0" borderId="0" xfId="0" applyFont="1" applyAlignment="1">
      <alignment vertical="top"/>
    </xf>
    <xf numFmtId="0" fontId="0" fillId="0" borderId="0" xfId="0" applyAlignment="1">
      <alignment wrapText="1"/>
    </xf>
    <xf numFmtId="0" fontId="7" fillId="0" borderId="0" xfId="0" applyFont="1" applyAlignment="1">
      <alignment vertical="center"/>
    </xf>
    <xf numFmtId="0" fontId="7" fillId="2" borderId="0" xfId="0" applyFont="1" applyFill="1" applyAlignment="1">
      <alignment vertical="top"/>
    </xf>
    <xf numFmtId="0" fontId="0" fillId="2" borderId="3" xfId="0" applyFill="1" applyBorder="1" applyAlignment="1">
      <alignment horizontal="center" vertical="top" wrapText="1"/>
    </xf>
    <xf numFmtId="0" fontId="0" fillId="0" borderId="3" xfId="0" applyBorder="1" applyAlignment="1">
      <alignment vertical="top" wrapText="1"/>
    </xf>
    <xf numFmtId="0" fontId="24" fillId="0" borderId="0" xfId="0" applyFont="1"/>
    <xf numFmtId="164" fontId="24" fillId="0" borderId="0" xfId="0" applyNumberFormat="1" applyFont="1"/>
    <xf numFmtId="164" fontId="0" fillId="0" borderId="0" xfId="0" applyNumberFormat="1"/>
    <xf numFmtId="0" fontId="25" fillId="0" borderId="0" xfId="0" applyFont="1"/>
    <xf numFmtId="0" fontId="11" fillId="0" borderId="0" xfId="0" applyFont="1"/>
    <xf numFmtId="170" fontId="0" fillId="0" borderId="0" xfId="0" applyNumberFormat="1"/>
    <xf numFmtId="0" fontId="27" fillId="0" borderId="0" xfId="0" applyFont="1" applyAlignment="1">
      <alignment vertical="top"/>
    </xf>
    <xf numFmtId="164" fontId="11" fillId="0" borderId="0" xfId="0" applyNumberFormat="1" applyFont="1"/>
    <xf numFmtId="0" fontId="0" fillId="2" borderId="5" xfId="0" applyFill="1" applyBorder="1" applyAlignment="1">
      <alignment horizontal="center" vertical="top"/>
    </xf>
    <xf numFmtId="0" fontId="0" fillId="2" borderId="5" xfId="0" quotePrefix="1"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vertical="top"/>
    </xf>
    <xf numFmtId="0" fontId="9" fillId="2" borderId="5" xfId="30" applyFont="1" applyFill="1" applyBorder="1" applyAlignment="1">
      <alignment horizontal="center" vertical="top"/>
    </xf>
    <xf numFmtId="0" fontId="8" fillId="2" borderId="0" xfId="0" applyFont="1" applyFill="1" applyAlignment="1">
      <alignment vertical="top"/>
    </xf>
    <xf numFmtId="0" fontId="0" fillId="2" borderId="8" xfId="0" applyFill="1" applyBorder="1" applyAlignment="1">
      <alignment horizontal="center" vertical="top"/>
    </xf>
    <xf numFmtId="0" fontId="0" fillId="2" borderId="9" xfId="2" applyFont="1" applyFill="1" applyBorder="1" applyAlignment="1">
      <alignment vertical="top" wrapText="1"/>
    </xf>
    <xf numFmtId="0" fontId="0" fillId="2" borderId="10" xfId="0" applyFill="1" applyBorder="1" applyAlignment="1">
      <alignment horizontal="center" vertical="top"/>
    </xf>
    <xf numFmtId="0" fontId="0" fillId="2" borderId="11" xfId="0" quotePrefix="1" applyFill="1" applyBorder="1" applyAlignment="1">
      <alignment horizontal="center" vertical="top"/>
    </xf>
    <xf numFmtId="0" fontId="0" fillId="2" borderId="11" xfId="0" applyFill="1" applyBorder="1" applyAlignment="1">
      <alignment vertical="top"/>
    </xf>
    <xf numFmtId="0" fontId="0" fillId="2" borderId="11" xfId="0" applyFill="1" applyBorder="1" applyAlignment="1">
      <alignment horizontal="center" vertical="top" wrapText="1"/>
    </xf>
    <xf numFmtId="0" fontId="0" fillId="2" borderId="12" xfId="0" applyFill="1" applyBorder="1" applyAlignment="1">
      <alignment vertical="top" wrapText="1"/>
    </xf>
    <xf numFmtId="0" fontId="0" fillId="0" borderId="13" xfId="0" applyBorder="1"/>
    <xf numFmtId="164" fontId="11" fillId="0" borderId="15" xfId="0" applyNumberFormat="1" applyFont="1" applyBorder="1"/>
    <xf numFmtId="44" fontId="0" fillId="2" borderId="5" xfId="53" applyFont="1" applyFill="1" applyBorder="1" applyAlignment="1">
      <alignment vertical="top"/>
    </xf>
    <xf numFmtId="44" fontId="0" fillId="2" borderId="11" xfId="53" applyFont="1" applyFill="1" applyBorder="1" applyAlignment="1">
      <alignment vertical="top"/>
    </xf>
    <xf numFmtId="5" fontId="0" fillId="8" borderId="5" xfId="2" applyNumberFormat="1" applyFont="1" applyFill="1" applyBorder="1" applyAlignment="1">
      <alignment horizontal="right" vertical="top"/>
    </xf>
    <xf numFmtId="164" fontId="0" fillId="8" borderId="11" xfId="0" applyNumberFormat="1" applyFill="1" applyBorder="1" applyAlignment="1">
      <alignment horizontal="right" vertical="top" wrapText="1"/>
    </xf>
    <xf numFmtId="0" fontId="0" fillId="0" borderId="0" xfId="0" applyAlignment="1">
      <alignment horizontal="center" vertical="top"/>
    </xf>
    <xf numFmtId="0" fontId="0" fillId="2" borderId="0" xfId="0" quotePrefix="1" applyFill="1" applyAlignment="1">
      <alignment horizontal="center" vertical="top"/>
    </xf>
    <xf numFmtId="0" fontId="0" fillId="6" borderId="0" xfId="0" applyFill="1" applyAlignment="1">
      <alignment horizontal="center" vertical="top"/>
    </xf>
    <xf numFmtId="0" fontId="0" fillId="0" borderId="0" xfId="0" applyAlignment="1">
      <alignment vertical="top" wrapText="1"/>
    </xf>
    <xf numFmtId="0" fontId="0" fillId="2" borderId="0" xfId="0" applyFill="1" applyAlignment="1">
      <alignment horizontal="center" vertical="top" wrapText="1"/>
    </xf>
    <xf numFmtId="5" fontId="0" fillId="0" borderId="0" xfId="2" applyNumberFormat="1" applyFont="1" applyAlignment="1">
      <alignment horizontal="right" vertical="top"/>
    </xf>
    <xf numFmtId="164" fontId="9" fillId="0" borderId="0" xfId="0" applyNumberFormat="1" applyFont="1" applyAlignment="1">
      <alignment vertical="top"/>
    </xf>
    <xf numFmtId="0" fontId="0" fillId="2" borderId="0" xfId="2" applyFont="1" applyFill="1" applyAlignment="1">
      <alignment vertical="top" wrapText="1"/>
    </xf>
    <xf numFmtId="0" fontId="0" fillId="2" borderId="16" xfId="0" applyFill="1" applyBorder="1" applyAlignment="1">
      <alignment horizontal="center" vertical="top" wrapText="1"/>
    </xf>
    <xf numFmtId="0" fontId="6" fillId="2" borderId="17" xfId="0" applyFont="1" applyFill="1" applyBorder="1" applyAlignment="1">
      <alignment horizontal="center" vertical="top"/>
    </xf>
    <xf numFmtId="0" fontId="6" fillId="2" borderId="17" xfId="0" applyFont="1" applyFill="1" applyBorder="1" applyAlignment="1">
      <alignment vertical="top"/>
    </xf>
    <xf numFmtId="164" fontId="6" fillId="2" borderId="17" xfId="0" applyNumberFormat="1" applyFont="1" applyFill="1" applyBorder="1" applyAlignment="1">
      <alignment horizontal="center"/>
    </xf>
    <xf numFmtId="0" fontId="6" fillId="2" borderId="17" xfId="0" applyFont="1" applyFill="1" applyBorder="1" applyAlignment="1">
      <alignment horizontal="center"/>
    </xf>
    <xf numFmtId="164" fontId="6" fillId="2" borderId="17" xfId="0" applyNumberFormat="1" applyFont="1" applyFill="1" applyBorder="1" applyAlignment="1">
      <alignment horizontal="center" vertical="center"/>
    </xf>
    <xf numFmtId="0" fontId="11" fillId="2" borderId="17" xfId="0" applyFont="1" applyFill="1" applyBorder="1" applyAlignment="1">
      <alignment vertical="top" wrapText="1"/>
    </xf>
    <xf numFmtId="0" fontId="0" fillId="0" borderId="3" xfId="0" applyBorder="1" applyAlignment="1">
      <alignment horizontal="center" vertical="top"/>
    </xf>
    <xf numFmtId="0" fontId="0" fillId="2" borderId="3" xfId="0" quotePrefix="1" applyFill="1" applyBorder="1" applyAlignment="1">
      <alignment horizontal="center" vertical="top"/>
    </xf>
    <xf numFmtId="5" fontId="11" fillId="0" borderId="18" xfId="2" applyNumberFormat="1" applyFont="1" applyBorder="1" applyAlignment="1">
      <alignment horizontal="left"/>
    </xf>
    <xf numFmtId="44" fontId="28" fillId="0" borderId="19" xfId="53" applyFont="1" applyBorder="1" applyAlignment="1">
      <alignment horizontal="right"/>
    </xf>
    <xf numFmtId="0" fontId="0" fillId="2" borderId="20" xfId="2" applyFont="1" applyFill="1" applyBorder="1" applyAlignment="1">
      <alignment vertical="top" wrapText="1"/>
    </xf>
    <xf numFmtId="0" fontId="0" fillId="0" borderId="5" xfId="0" applyBorder="1" applyAlignment="1">
      <alignment horizontal="center" vertical="top"/>
    </xf>
    <xf numFmtId="0" fontId="0" fillId="0" borderId="5" xfId="2" applyFont="1" applyBorder="1" applyAlignment="1">
      <alignment horizontal="left" vertical="top" wrapText="1"/>
    </xf>
    <xf numFmtId="0" fontId="9" fillId="0" borderId="5" xfId="30" applyFont="1" applyBorder="1" applyAlignment="1">
      <alignment horizontal="center" vertical="top"/>
    </xf>
    <xf numFmtId="44" fontId="0" fillId="0" borderId="5" xfId="53" applyFont="1" applyBorder="1" applyAlignment="1">
      <alignment vertical="top"/>
    </xf>
    <xf numFmtId="0" fontId="0" fillId="0" borderId="5" xfId="0" quotePrefix="1" applyBorder="1" applyAlignment="1">
      <alignment horizontal="center" vertical="top"/>
    </xf>
    <xf numFmtId="0" fontId="0" fillId="6" borderId="5" xfId="0" applyFill="1" applyBorder="1" applyAlignment="1">
      <alignment vertical="top" wrapText="1"/>
    </xf>
    <xf numFmtId="5" fontId="0" fillId="8" borderId="5" xfId="52" applyNumberFormat="1" applyFont="1" applyFill="1" applyBorder="1" applyAlignment="1">
      <alignment horizontal="right" vertical="top"/>
    </xf>
    <xf numFmtId="0" fontId="0" fillId="0" borderId="5" xfId="52" applyFont="1" applyFill="1" applyBorder="1" applyAlignment="1">
      <alignment horizontal="left" vertical="top" wrapText="1"/>
    </xf>
    <xf numFmtId="0" fontId="0" fillId="2" borderId="5" xfId="0" applyFill="1" applyBorder="1" applyAlignment="1">
      <alignment horizontal="left" vertical="top" wrapText="1"/>
    </xf>
    <xf numFmtId="0" fontId="0" fillId="0" borderId="5" xfId="2" applyFont="1" applyBorder="1" applyAlignment="1">
      <alignment vertical="top" wrapText="1"/>
    </xf>
    <xf numFmtId="0" fontId="0" fillId="0" borderId="5" xfId="0" applyBorder="1" applyAlignment="1">
      <alignment vertical="top" wrapText="1"/>
    </xf>
    <xf numFmtId="0" fontId="0" fillId="0" borderId="5" xfId="0" applyBorder="1" applyAlignment="1">
      <alignment horizontal="center" vertical="top" wrapText="1"/>
    </xf>
    <xf numFmtId="49" fontId="12" fillId="0" borderId="5" xfId="31" applyNumberFormat="1" applyFont="1" applyBorder="1">
      <alignment vertical="top"/>
    </xf>
    <xf numFmtId="49" fontId="12" fillId="0" borderId="5" xfId="31" applyNumberFormat="1" applyFont="1" applyBorder="1" applyAlignment="1">
      <alignment vertical="top" wrapText="1"/>
    </xf>
    <xf numFmtId="0" fontId="0" fillId="0" borderId="5" xfId="1" applyFont="1" applyBorder="1" applyAlignment="1">
      <alignment vertical="top" wrapText="1"/>
    </xf>
    <xf numFmtId="164" fontId="9" fillId="8" borderId="5" xfId="0" applyNumberFormat="1" applyFont="1" applyFill="1" applyBorder="1" applyAlignment="1">
      <alignment vertical="top"/>
    </xf>
    <xf numFmtId="44" fontId="9" fillId="0" borderId="5" xfId="53" applyFont="1" applyBorder="1" applyAlignment="1">
      <alignment vertical="top"/>
    </xf>
    <xf numFmtId="164" fontId="0" fillId="8" borderId="5" xfId="0" applyNumberFormat="1" applyFill="1" applyBorder="1" applyAlignment="1">
      <alignment horizontal="right" vertical="top" wrapText="1"/>
    </xf>
    <xf numFmtId="0" fontId="0" fillId="0" borderId="5" xfId="0" applyBorder="1" applyAlignment="1">
      <alignment vertical="top"/>
    </xf>
    <xf numFmtId="0" fontId="24" fillId="0" borderId="5" xfId="0" applyFont="1" applyBorder="1"/>
    <xf numFmtId="164" fontId="24" fillId="0" borderId="5" xfId="0" applyNumberFormat="1" applyFont="1" applyBorder="1"/>
    <xf numFmtId="0" fontId="25" fillId="0" borderId="6" xfId="0" applyFont="1" applyBorder="1"/>
    <xf numFmtId="164" fontId="25" fillId="0" borderId="7" xfId="0" applyNumberFormat="1" applyFont="1" applyBorder="1"/>
    <xf numFmtId="0" fontId="0" fillId="2" borderId="21" xfId="2" applyFont="1" applyFill="1" applyBorder="1" applyAlignment="1">
      <alignment vertical="top" wrapText="1"/>
    </xf>
    <xf numFmtId="0" fontId="0" fillId="0" borderId="21" xfId="2" applyFont="1" applyBorder="1" applyAlignment="1">
      <alignment vertical="top" wrapText="1"/>
    </xf>
    <xf numFmtId="0" fontId="0" fillId="0" borderId="21" xfId="2" applyFont="1" applyBorder="1" applyAlignment="1">
      <alignment horizontal="left" vertical="top" wrapText="1"/>
    </xf>
    <xf numFmtId="0" fontId="0" fillId="0" borderId="21" xfId="0" applyBorder="1" applyAlignment="1">
      <alignment vertical="top" wrapText="1"/>
    </xf>
    <xf numFmtId="0" fontId="11" fillId="2" borderId="22" xfId="0" applyFont="1" applyFill="1" applyBorder="1" applyAlignment="1">
      <alignment horizontal="center" vertical="top"/>
    </xf>
    <xf numFmtId="0" fontId="11" fillId="2" borderId="23" xfId="0" quotePrefix="1" applyFont="1" applyFill="1" applyBorder="1" applyAlignment="1">
      <alignment horizontal="center" vertical="top"/>
    </xf>
    <xf numFmtId="0" fontId="11" fillId="2" borderId="23" xfId="2" applyFont="1" applyFill="1" applyBorder="1" applyAlignment="1">
      <alignment horizontal="left" vertical="top" wrapText="1"/>
    </xf>
    <xf numFmtId="0" fontId="11" fillId="2" borderId="23" xfId="0" applyFont="1" applyFill="1" applyBorder="1" applyAlignment="1">
      <alignment horizontal="center" vertical="top" wrapText="1"/>
    </xf>
    <xf numFmtId="5" fontId="11" fillId="2" borderId="23" xfId="2" applyNumberFormat="1" applyFont="1" applyFill="1" applyBorder="1" applyAlignment="1">
      <alignment horizontal="right" vertical="top"/>
    </xf>
    <xf numFmtId="164" fontId="11" fillId="2" borderId="23" xfId="0" applyNumberFormat="1" applyFont="1" applyFill="1" applyBorder="1" applyAlignment="1">
      <alignment vertical="top"/>
    </xf>
    <xf numFmtId="0" fontId="11" fillId="2" borderId="24" xfId="2" applyFont="1" applyFill="1" applyBorder="1" applyAlignment="1">
      <alignment vertical="top" wrapText="1"/>
    </xf>
    <xf numFmtId="0" fontId="0" fillId="2" borderId="5" xfId="2" applyFont="1" applyFill="1" applyBorder="1" applyAlignment="1">
      <alignment horizontal="left" vertical="top" wrapText="1"/>
    </xf>
    <xf numFmtId="0" fontId="11" fillId="2" borderId="25" xfId="0" applyFont="1" applyFill="1" applyBorder="1" applyAlignment="1">
      <alignment horizontal="center" vertical="top"/>
    </xf>
    <xf numFmtId="0" fontId="11" fillId="2" borderId="26" xfId="0" quotePrefix="1" applyFont="1" applyFill="1" applyBorder="1" applyAlignment="1">
      <alignment horizontal="center" vertical="top"/>
    </xf>
    <xf numFmtId="0" fontId="0" fillId="2" borderId="26" xfId="2" applyFont="1" applyFill="1" applyBorder="1" applyAlignment="1">
      <alignment horizontal="left" vertical="top" wrapText="1"/>
    </xf>
    <xf numFmtId="0" fontId="0" fillId="2" borderId="26" xfId="0" applyFill="1" applyBorder="1" applyAlignment="1">
      <alignment horizontal="center" vertical="top" wrapText="1"/>
    </xf>
    <xf numFmtId="5" fontId="7" fillId="8" borderId="26" xfId="2" applyNumberFormat="1" applyFill="1" applyBorder="1" applyAlignment="1">
      <alignment horizontal="right" vertical="top"/>
    </xf>
    <xf numFmtId="44" fontId="0" fillId="2" borderId="26" xfId="53" applyFont="1" applyFill="1" applyBorder="1" applyAlignment="1">
      <alignment vertical="top"/>
    </xf>
    <xf numFmtId="0" fontId="0" fillId="2" borderId="27" xfId="2" applyFont="1" applyFill="1" applyBorder="1" applyAlignment="1">
      <alignment vertical="top" wrapText="1"/>
    </xf>
    <xf numFmtId="0" fontId="10" fillId="2" borderId="2" xfId="0" applyFont="1" applyFill="1" applyBorder="1" applyAlignment="1">
      <alignment horizontal="center" vertical="center"/>
    </xf>
    <xf numFmtId="0" fontId="0" fillId="0" borderId="2" xfId="0" applyBorder="1" applyAlignment="1">
      <alignmen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8" borderId="5" xfId="0" quotePrefix="1" applyFill="1" applyBorder="1" applyAlignment="1">
      <alignment horizontal="center" vertical="top"/>
    </xf>
    <xf numFmtId="0" fontId="0" fillId="10" borderId="5" xfId="0" applyFill="1" applyBorder="1" applyAlignment="1">
      <alignment horizontal="center" vertical="top"/>
    </xf>
    <xf numFmtId="0" fontId="0" fillId="8" borderId="5" xfId="0" applyFill="1" applyBorder="1" applyAlignment="1">
      <alignment horizontal="center" vertical="top"/>
    </xf>
    <xf numFmtId="0" fontId="11" fillId="8" borderId="26" xfId="0" quotePrefix="1" applyFont="1" applyFill="1" applyBorder="1" applyAlignment="1">
      <alignment horizontal="center" vertical="top"/>
    </xf>
    <xf numFmtId="0" fontId="0" fillId="8" borderId="11" xfId="0" applyFill="1" applyBorder="1" applyAlignment="1">
      <alignment horizontal="center" vertical="top"/>
    </xf>
    <xf numFmtId="0" fontId="0" fillId="9" borderId="3" xfId="0" applyFill="1" applyBorder="1" applyAlignment="1">
      <alignment horizontal="center" vertical="top"/>
    </xf>
  </cellXfs>
  <cellStyles count="54">
    <cellStyle name="Dezimal [0]_Tabelle1" xfId="4"/>
    <cellStyle name="Dezimal_Tabelle1" xfId="5"/>
    <cellStyle name="Firma" xfId="6"/>
    <cellStyle name="Firma 2" xfId="7"/>
    <cellStyle name="Hlavní nadpis" xfId="8"/>
    <cellStyle name="Měna" xfId="53" builtinId="4"/>
    <cellStyle name="normal 2" xfId="9"/>
    <cellStyle name="Normální" xfId="0" builtinId="0"/>
    <cellStyle name="Normální 2" xfId="3"/>
    <cellStyle name="Normální 2 2" xfId="32"/>
    <cellStyle name="Normální 3" xfId="30"/>
    <cellStyle name="Normální 3 10" xfId="42"/>
    <cellStyle name="Normální 3 10 2" xfId="51"/>
    <cellStyle name="Normální 3 11" xfId="45"/>
    <cellStyle name="normální 3 2" xfId="10"/>
    <cellStyle name="normální 3 3" xfId="11"/>
    <cellStyle name="normální 3 4" xfId="12"/>
    <cellStyle name="normální 3 5" xfId="13"/>
    <cellStyle name="Normální 3 6" xfId="33"/>
    <cellStyle name="Normální 3 7" xfId="36"/>
    <cellStyle name="Normální 3 8" xfId="40"/>
    <cellStyle name="Normální 3 8 2" xfId="49"/>
    <cellStyle name="Normální 3 9" xfId="41"/>
    <cellStyle name="Normální 3 9 2" xfId="50"/>
    <cellStyle name="Normální 36" xfId="29"/>
    <cellStyle name="Normální 4" xfId="31"/>
    <cellStyle name="Normální 5" xfId="35"/>
    <cellStyle name="Normální 6" xfId="37"/>
    <cellStyle name="Normální 6 2" xfId="46"/>
    <cellStyle name="Normální 7" xfId="38"/>
    <cellStyle name="Normální 7 2" xfId="47"/>
    <cellStyle name="Normální 8" xfId="39"/>
    <cellStyle name="Normální 8 2" xfId="48"/>
    <cellStyle name="normální_POL.XLS" xfId="1"/>
    <cellStyle name="normální_Zadávací podklad pro profese" xfId="2"/>
    <cellStyle name="Podnadpis" xfId="14"/>
    <cellStyle name="Použitý hypertextový odkaz" xfId="43" builtinId="9" hidden="1"/>
    <cellStyle name="Použitý hypertextový odkaz" xfId="44" builtinId="9" hidden="1"/>
    <cellStyle name="Poznámka" xfId="52" builtinId="10"/>
    <cellStyle name="Standard_Tabelle1" xfId="15"/>
    <cellStyle name="Stín+tučně" xfId="16"/>
    <cellStyle name="Stín+tučně 2" xfId="17"/>
    <cellStyle name="Stín+tučně+velké písmo" xfId="18"/>
    <cellStyle name="Stín+tučně+velké písmo 2" xfId="19"/>
    <cellStyle name="Styl 1" xfId="20"/>
    <cellStyle name="Styl 1 2" xfId="21"/>
    <cellStyle name="Styl 1 3" xfId="34"/>
    <cellStyle name="Tučně" xfId="22"/>
    <cellStyle name="Tučně 2" xfId="23"/>
    <cellStyle name="TYP ŘÁDKU_4(sloupceJ-L)" xfId="24"/>
    <cellStyle name="Währung [0]_Tabelle1" xfId="25"/>
    <cellStyle name="Währung_Tabelle1" xfId="26"/>
    <cellStyle name="základní" xfId="27"/>
    <cellStyle name="základní 2"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view="pageBreakPreview" zoomScaleSheetLayoutView="100" workbookViewId="0">
      <selection activeCell="B4" sqref="B4"/>
    </sheetView>
  </sheetViews>
  <sheetFormatPr defaultColWidth="8.85546875" defaultRowHeight="12.75"/>
  <cols>
    <col min="1" max="1" width="65.42578125" customWidth="1"/>
    <col min="2" max="2" width="45.85546875" style="13" customWidth="1"/>
  </cols>
  <sheetData>
    <row r="1" spans="1:2" ht="15.75">
      <c r="A1" s="14" t="s">
        <v>70</v>
      </c>
    </row>
    <row r="3" spans="1:2" ht="16.350000000000001" customHeight="1">
      <c r="A3" s="77" t="s">
        <v>71</v>
      </c>
      <c r="B3" s="78">
        <f>'AV vybaveni'!H40</f>
        <v>0</v>
      </c>
    </row>
    <row r="4" spans="1:2" ht="16.350000000000001" customHeight="1">
      <c r="A4" s="77" t="s">
        <v>72</v>
      </c>
      <c r="B4" s="78">
        <f>'IT vybavení'!H12</f>
        <v>0</v>
      </c>
    </row>
    <row r="5" spans="1:2" ht="15.75" thickBot="1">
      <c r="A5" s="11"/>
      <c r="B5" s="12"/>
    </row>
    <row r="6" spans="1:2" ht="16.5" thickBot="1">
      <c r="A6" s="79" t="s">
        <v>9</v>
      </c>
      <c r="B6" s="80">
        <f>SUM(B3:B5)</f>
        <v>0</v>
      </c>
    </row>
    <row r="7" spans="1:2" ht="16.5" thickBot="1">
      <c r="A7" s="79" t="s">
        <v>10</v>
      </c>
      <c r="B7" s="80">
        <f>1.21*B6</f>
        <v>0</v>
      </c>
    </row>
    <row r="9" spans="1:2">
      <c r="B9" s="16"/>
    </row>
    <row r="10" spans="1:2">
      <c r="B10" s="16"/>
    </row>
    <row r="11" spans="1:2">
      <c r="B11" s="16"/>
    </row>
  </sheetData>
  <phoneticPr fontId="5"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view="pageBreakPreview" zoomScaleSheetLayoutView="120" workbookViewId="0">
      <selection activeCell="C40" sqref="C40"/>
    </sheetView>
  </sheetViews>
  <sheetFormatPr defaultColWidth="9.140625" defaultRowHeight="12.75"/>
  <cols>
    <col min="1" max="1" width="3.42578125" style="3" customWidth="1"/>
    <col min="2" max="2" width="8.7109375" style="3" customWidth="1"/>
    <col min="3" max="3" width="38.140625" style="3" customWidth="1"/>
    <col min="4" max="4" width="53.7109375" style="2" customWidth="1"/>
    <col min="5" max="6" width="6.42578125" style="3" customWidth="1"/>
    <col min="7" max="8" width="16.42578125" style="2" customWidth="1"/>
    <col min="9" max="9" width="76.42578125" style="6" customWidth="1"/>
    <col min="10" max="16384" width="9.140625" style="2"/>
  </cols>
  <sheetData>
    <row r="1" spans="1:9" s="7" customFormat="1" ht="50.1" customHeight="1" thickBot="1">
      <c r="A1" s="100" t="s">
        <v>74</v>
      </c>
      <c r="B1" s="100"/>
      <c r="C1" s="100"/>
      <c r="D1" s="101"/>
      <c r="E1" s="101"/>
      <c r="F1" s="101"/>
      <c r="G1" s="101"/>
      <c r="H1" s="101"/>
      <c r="I1" s="101"/>
    </row>
    <row r="2" spans="1:9" s="1" customFormat="1">
      <c r="A2" s="47" t="s">
        <v>0</v>
      </c>
      <c r="B2" s="47" t="s">
        <v>8</v>
      </c>
      <c r="C2" s="47" t="s">
        <v>111</v>
      </c>
      <c r="D2" s="48" t="s">
        <v>7</v>
      </c>
      <c r="E2" s="49" t="s">
        <v>2</v>
      </c>
      <c r="F2" s="50" t="s">
        <v>3</v>
      </c>
      <c r="G2" s="49" t="s">
        <v>4</v>
      </c>
      <c r="H2" s="51" t="s">
        <v>5</v>
      </c>
      <c r="I2" s="52" t="s">
        <v>6</v>
      </c>
    </row>
    <row r="3" spans="1:9" s="5" customFormat="1" ht="76.5">
      <c r="A3" s="58">
        <v>1</v>
      </c>
      <c r="B3" s="20" t="s">
        <v>34</v>
      </c>
      <c r="C3" s="106"/>
      <c r="D3" s="59" t="s">
        <v>38</v>
      </c>
      <c r="E3" s="21" t="s">
        <v>1</v>
      </c>
      <c r="F3" s="60">
        <v>9</v>
      </c>
      <c r="G3" s="36"/>
      <c r="H3" s="61">
        <f>G3*F3</f>
        <v>0</v>
      </c>
      <c r="I3" s="81" t="s">
        <v>76</v>
      </c>
    </row>
    <row r="4" spans="1:9" s="5" customFormat="1" ht="76.5">
      <c r="A4" s="58">
        <v>2</v>
      </c>
      <c r="B4" s="20" t="s">
        <v>34</v>
      </c>
      <c r="C4" s="106"/>
      <c r="D4" s="59" t="s">
        <v>39</v>
      </c>
      <c r="E4" s="21" t="s">
        <v>1</v>
      </c>
      <c r="F4" s="60">
        <v>7</v>
      </c>
      <c r="G4" s="36"/>
      <c r="H4" s="61">
        <f>G4*F4</f>
        <v>0</v>
      </c>
      <c r="I4" s="81" t="s">
        <v>77</v>
      </c>
    </row>
    <row r="5" spans="1:9" s="5" customFormat="1" ht="76.5">
      <c r="A5" s="58">
        <v>3</v>
      </c>
      <c r="B5" s="20" t="s">
        <v>34</v>
      </c>
      <c r="C5" s="106"/>
      <c r="D5" s="59" t="s">
        <v>40</v>
      </c>
      <c r="E5" s="21" t="s">
        <v>1</v>
      </c>
      <c r="F5" s="60">
        <v>1</v>
      </c>
      <c r="G5" s="36"/>
      <c r="H5" s="61">
        <f>G5*F5</f>
        <v>0</v>
      </c>
      <c r="I5" s="81" t="s">
        <v>78</v>
      </c>
    </row>
    <row r="6" spans="1:9" s="5" customFormat="1" ht="76.5">
      <c r="A6" s="58">
        <v>4</v>
      </c>
      <c r="B6" s="20" t="s">
        <v>34</v>
      </c>
      <c r="C6" s="106"/>
      <c r="D6" s="59" t="s">
        <v>41</v>
      </c>
      <c r="E6" s="21" t="s">
        <v>1</v>
      </c>
      <c r="F6" s="60">
        <v>1</v>
      </c>
      <c r="G6" s="36"/>
      <c r="H6" s="61">
        <f>G6*F6</f>
        <v>0</v>
      </c>
      <c r="I6" s="81" t="s">
        <v>79</v>
      </c>
    </row>
    <row r="7" spans="1:9" s="5" customFormat="1" ht="76.5">
      <c r="A7" s="58">
        <v>5</v>
      </c>
      <c r="B7" s="20" t="s">
        <v>34</v>
      </c>
      <c r="C7" s="106"/>
      <c r="D7" s="59" t="s">
        <v>31</v>
      </c>
      <c r="E7" s="21" t="s">
        <v>1</v>
      </c>
      <c r="F7" s="60">
        <v>3</v>
      </c>
      <c r="G7" s="36"/>
      <c r="H7" s="61">
        <f>G7*F7</f>
        <v>0</v>
      </c>
      <c r="I7" s="81" t="s">
        <v>80</v>
      </c>
    </row>
    <row r="8" spans="1:9" s="17" customFormat="1" ht="51">
      <c r="A8" s="58">
        <v>6</v>
      </c>
      <c r="B8" s="20" t="s">
        <v>34</v>
      </c>
      <c r="C8" s="106"/>
      <c r="D8" s="59" t="s">
        <v>42</v>
      </c>
      <c r="E8" s="21" t="s">
        <v>1</v>
      </c>
      <c r="F8" s="60">
        <v>9</v>
      </c>
      <c r="G8" s="36"/>
      <c r="H8" s="61">
        <f t="shared" ref="H8" si="0">G8*F8</f>
        <v>0</v>
      </c>
      <c r="I8" s="81" t="s">
        <v>81</v>
      </c>
    </row>
    <row r="9" spans="1:9" s="4" customFormat="1" ht="25.5">
      <c r="A9" s="58">
        <v>7</v>
      </c>
      <c r="B9" s="20" t="s">
        <v>34</v>
      </c>
      <c r="C9" s="106"/>
      <c r="D9" s="59" t="s">
        <v>43</v>
      </c>
      <c r="E9" s="21" t="s">
        <v>1</v>
      </c>
      <c r="F9" s="60">
        <v>3</v>
      </c>
      <c r="G9" s="36"/>
      <c r="H9" s="61">
        <f t="shared" ref="H9:H16" si="1">G9*F9</f>
        <v>0</v>
      </c>
      <c r="I9" s="81" t="s">
        <v>95</v>
      </c>
    </row>
    <row r="10" spans="1:9" s="4" customFormat="1" ht="76.5">
      <c r="A10" s="58">
        <v>8</v>
      </c>
      <c r="B10" s="20" t="s">
        <v>34</v>
      </c>
      <c r="C10" s="106"/>
      <c r="D10" s="59" t="s">
        <v>49</v>
      </c>
      <c r="E10" s="21" t="s">
        <v>1</v>
      </c>
      <c r="F10" s="60">
        <v>4</v>
      </c>
      <c r="G10" s="36"/>
      <c r="H10" s="61">
        <f t="shared" si="1"/>
        <v>0</v>
      </c>
      <c r="I10" s="81" t="s">
        <v>82</v>
      </c>
    </row>
    <row r="11" spans="1:9" s="4" customFormat="1" ht="63.75">
      <c r="A11" s="58">
        <v>9</v>
      </c>
      <c r="B11" s="62" t="s">
        <v>34</v>
      </c>
      <c r="C11" s="106"/>
      <c r="D11" s="59" t="s">
        <v>48</v>
      </c>
      <c r="E11" s="21" t="s">
        <v>1</v>
      </c>
      <c r="F11" s="60">
        <v>1</v>
      </c>
      <c r="G11" s="36"/>
      <c r="H11" s="61">
        <f t="shared" si="1"/>
        <v>0</v>
      </c>
      <c r="I11" s="81" t="s">
        <v>83</v>
      </c>
    </row>
    <row r="12" spans="1:9" s="4" customFormat="1" ht="38.25">
      <c r="A12" s="58">
        <v>10</v>
      </c>
      <c r="B12" s="62" t="s">
        <v>34</v>
      </c>
      <c r="C12" s="106"/>
      <c r="D12" s="59" t="s">
        <v>50</v>
      </c>
      <c r="E12" s="21" t="s">
        <v>1</v>
      </c>
      <c r="F12" s="60">
        <v>1</v>
      </c>
      <c r="G12" s="36"/>
      <c r="H12" s="61">
        <f t="shared" si="1"/>
        <v>0</v>
      </c>
      <c r="I12" s="81" t="s">
        <v>84</v>
      </c>
    </row>
    <row r="13" spans="1:9" s="4" customFormat="1" ht="25.5">
      <c r="A13" s="58">
        <v>11</v>
      </c>
      <c r="B13" s="20" t="s">
        <v>34</v>
      </c>
      <c r="C13" s="106"/>
      <c r="D13" s="63" t="s">
        <v>60</v>
      </c>
      <c r="E13" s="21" t="s">
        <v>1</v>
      </c>
      <c r="F13" s="60">
        <v>1</v>
      </c>
      <c r="G13" s="36"/>
      <c r="H13" s="61">
        <f t="shared" si="1"/>
        <v>0</v>
      </c>
      <c r="I13" s="81" t="s">
        <v>85</v>
      </c>
    </row>
    <row r="14" spans="1:9" s="4" customFormat="1" ht="25.5">
      <c r="A14" s="58">
        <v>12</v>
      </c>
      <c r="B14" s="62" t="s">
        <v>34</v>
      </c>
      <c r="C14" s="106"/>
      <c r="D14" s="59" t="s">
        <v>93</v>
      </c>
      <c r="E14" s="21" t="s">
        <v>1</v>
      </c>
      <c r="F14" s="60">
        <v>1</v>
      </c>
      <c r="G14" s="36"/>
      <c r="H14" s="61">
        <f t="shared" si="1"/>
        <v>0</v>
      </c>
      <c r="I14" s="81" t="s">
        <v>86</v>
      </c>
    </row>
    <row r="15" spans="1:9" s="4" customFormat="1" ht="63.75">
      <c r="A15" s="58">
        <v>13</v>
      </c>
      <c r="B15" s="20" t="s">
        <v>34</v>
      </c>
      <c r="C15" s="107"/>
      <c r="D15" s="59" t="s">
        <v>57</v>
      </c>
      <c r="E15" s="21" t="s">
        <v>1</v>
      </c>
      <c r="F15" s="60">
        <v>1</v>
      </c>
      <c r="G15" s="64"/>
      <c r="H15" s="61">
        <f t="shared" si="1"/>
        <v>0</v>
      </c>
      <c r="I15" s="81" t="s">
        <v>87</v>
      </c>
    </row>
    <row r="16" spans="1:9" s="4" customFormat="1" ht="38.25">
      <c r="A16" s="58">
        <v>14</v>
      </c>
      <c r="B16" s="20" t="s">
        <v>34</v>
      </c>
      <c r="C16" s="108"/>
      <c r="D16" s="65" t="s">
        <v>69</v>
      </c>
      <c r="E16" s="21" t="s">
        <v>1</v>
      </c>
      <c r="F16" s="60">
        <v>1</v>
      </c>
      <c r="G16" s="64"/>
      <c r="H16" s="61">
        <f t="shared" si="1"/>
        <v>0</v>
      </c>
      <c r="I16" s="81" t="s">
        <v>88</v>
      </c>
    </row>
    <row r="17" spans="1:9" s="5" customFormat="1" ht="114.75">
      <c r="A17" s="58">
        <v>15</v>
      </c>
      <c r="B17" s="20" t="s">
        <v>34</v>
      </c>
      <c r="C17" s="106"/>
      <c r="D17" s="66" t="s">
        <v>16</v>
      </c>
      <c r="E17" s="21" t="s">
        <v>1</v>
      </c>
      <c r="F17" s="60">
        <v>1</v>
      </c>
      <c r="G17" s="64"/>
      <c r="H17" s="61">
        <f t="shared" ref="H17:H23" si="2">G17*F17</f>
        <v>0</v>
      </c>
      <c r="I17" s="82" t="s">
        <v>89</v>
      </c>
    </row>
    <row r="18" spans="1:9" s="5" customFormat="1" ht="63.75">
      <c r="A18" s="58">
        <v>16</v>
      </c>
      <c r="B18" s="20" t="s">
        <v>34</v>
      </c>
      <c r="C18" s="106"/>
      <c r="D18" s="59" t="s">
        <v>17</v>
      </c>
      <c r="E18" s="21" t="s">
        <v>1</v>
      </c>
      <c r="F18" s="60">
        <v>1</v>
      </c>
      <c r="G18" s="64"/>
      <c r="H18" s="61">
        <f t="shared" si="2"/>
        <v>0</v>
      </c>
      <c r="I18" s="83" t="s">
        <v>90</v>
      </c>
    </row>
    <row r="19" spans="1:9" s="5" customFormat="1" ht="63.75">
      <c r="A19" s="58">
        <v>17</v>
      </c>
      <c r="B19" s="20" t="s">
        <v>34</v>
      </c>
      <c r="C19" s="106"/>
      <c r="D19" s="59" t="s">
        <v>94</v>
      </c>
      <c r="E19" s="58" t="s">
        <v>1</v>
      </c>
      <c r="F19" s="58">
        <v>1</v>
      </c>
      <c r="G19" s="64"/>
      <c r="H19" s="61">
        <f t="shared" si="2"/>
        <v>0</v>
      </c>
      <c r="I19" s="84" t="s">
        <v>91</v>
      </c>
    </row>
    <row r="20" spans="1:9" s="5" customFormat="1" ht="25.5">
      <c r="A20" s="58">
        <v>18</v>
      </c>
      <c r="B20" s="20" t="s">
        <v>34</v>
      </c>
      <c r="C20" s="106"/>
      <c r="D20" s="59" t="s">
        <v>33</v>
      </c>
      <c r="E20" s="21" t="s">
        <v>1</v>
      </c>
      <c r="F20" s="60">
        <v>1</v>
      </c>
      <c r="G20" s="64"/>
      <c r="H20" s="61">
        <f t="shared" si="2"/>
        <v>0</v>
      </c>
      <c r="I20" s="10" t="s">
        <v>92</v>
      </c>
    </row>
    <row r="21" spans="1:9" s="5" customFormat="1">
      <c r="A21" s="58">
        <v>19</v>
      </c>
      <c r="B21" s="20" t="s">
        <v>34</v>
      </c>
      <c r="C21" s="106"/>
      <c r="D21" s="68" t="s">
        <v>47</v>
      </c>
      <c r="E21" s="21" t="s">
        <v>1</v>
      </c>
      <c r="F21" s="21">
        <v>1</v>
      </c>
      <c r="G21" s="64"/>
      <c r="H21" s="61">
        <f t="shared" si="2"/>
        <v>0</v>
      </c>
      <c r="I21" s="84" t="s">
        <v>46</v>
      </c>
    </row>
    <row r="22" spans="1:9" s="5" customFormat="1">
      <c r="A22" s="58">
        <v>20</v>
      </c>
      <c r="B22" s="58" t="s">
        <v>34</v>
      </c>
      <c r="C22" s="108"/>
      <c r="D22" s="68" t="s">
        <v>67</v>
      </c>
      <c r="E22" s="69" t="s">
        <v>13</v>
      </c>
      <c r="F22" s="60">
        <v>1</v>
      </c>
      <c r="G22" s="64"/>
      <c r="H22" s="61">
        <f t="shared" si="2"/>
        <v>0</v>
      </c>
      <c r="I22" s="82" t="s">
        <v>66</v>
      </c>
    </row>
    <row r="23" spans="1:9" s="5" customFormat="1">
      <c r="A23" s="58">
        <v>21</v>
      </c>
      <c r="B23" s="20" t="s">
        <v>34</v>
      </c>
      <c r="C23" s="108"/>
      <c r="D23" s="59" t="s">
        <v>36</v>
      </c>
      <c r="E23" s="69" t="s">
        <v>13</v>
      </c>
      <c r="F23" s="60">
        <v>1</v>
      </c>
      <c r="G23" s="64"/>
      <c r="H23" s="61">
        <f t="shared" si="2"/>
        <v>0</v>
      </c>
      <c r="I23" s="82" t="s">
        <v>37</v>
      </c>
    </row>
    <row r="24" spans="1:9" s="4" customFormat="1">
      <c r="A24" s="58">
        <v>22</v>
      </c>
      <c r="B24" s="20" t="s">
        <v>34</v>
      </c>
      <c r="C24" s="107"/>
      <c r="D24" s="70" t="s">
        <v>35</v>
      </c>
      <c r="E24" s="69" t="s">
        <v>18</v>
      </c>
      <c r="F24" s="60">
        <v>100</v>
      </c>
      <c r="G24" s="36"/>
      <c r="H24" s="61">
        <f>G24*F24</f>
        <v>0</v>
      </c>
      <c r="I24" s="81" t="s">
        <v>21</v>
      </c>
    </row>
    <row r="25" spans="1:9" s="4" customFormat="1" ht="38.25">
      <c r="A25" s="58">
        <v>23</v>
      </c>
      <c r="B25" s="20" t="s">
        <v>34</v>
      </c>
      <c r="C25" s="107"/>
      <c r="D25" s="71" t="s">
        <v>64</v>
      </c>
      <c r="E25" s="69" t="s">
        <v>18</v>
      </c>
      <c r="F25" s="60">
        <v>425</v>
      </c>
      <c r="G25" s="36"/>
      <c r="H25" s="61">
        <f>G25*F25</f>
        <v>0</v>
      </c>
      <c r="I25" s="81" t="s">
        <v>96</v>
      </c>
    </row>
    <row r="26" spans="1:9" s="5" customFormat="1" ht="38.25">
      <c r="A26" s="58">
        <v>24</v>
      </c>
      <c r="B26" s="20" t="s">
        <v>34</v>
      </c>
      <c r="C26" s="108"/>
      <c r="D26" s="72" t="s">
        <v>65</v>
      </c>
      <c r="E26" s="58" t="s">
        <v>18</v>
      </c>
      <c r="F26" s="58">
        <v>425</v>
      </c>
      <c r="G26" s="73"/>
      <c r="H26" s="74">
        <f>G26*F26</f>
        <v>0</v>
      </c>
      <c r="I26" s="81" t="s">
        <v>97</v>
      </c>
    </row>
    <row r="27" spans="1:9" s="5" customFormat="1" ht="25.5">
      <c r="A27" s="58">
        <v>25</v>
      </c>
      <c r="B27" s="62" t="s">
        <v>34</v>
      </c>
      <c r="C27" s="107"/>
      <c r="D27" s="59" t="s">
        <v>44</v>
      </c>
      <c r="E27" s="69" t="s">
        <v>1</v>
      </c>
      <c r="F27" s="60">
        <v>1</v>
      </c>
      <c r="G27" s="36"/>
      <c r="H27" s="74">
        <f t="shared" ref="H27:H31" si="3">G27*F27</f>
        <v>0</v>
      </c>
      <c r="I27" s="81" t="s">
        <v>98</v>
      </c>
    </row>
    <row r="28" spans="1:9" s="5" customFormat="1" ht="25.5">
      <c r="A28" s="58">
        <v>26</v>
      </c>
      <c r="B28" s="20" t="s">
        <v>34</v>
      </c>
      <c r="C28" s="107"/>
      <c r="D28" s="67" t="s">
        <v>53</v>
      </c>
      <c r="E28" s="69" t="s">
        <v>18</v>
      </c>
      <c r="F28" s="60">
        <v>100</v>
      </c>
      <c r="G28" s="36"/>
      <c r="H28" s="74">
        <f t="shared" si="3"/>
        <v>0</v>
      </c>
      <c r="I28" s="81" t="s">
        <v>99</v>
      </c>
    </row>
    <row r="29" spans="1:9" s="5" customFormat="1" ht="25.5">
      <c r="A29" s="58">
        <v>27</v>
      </c>
      <c r="B29" s="62" t="s">
        <v>34</v>
      </c>
      <c r="C29" s="106"/>
      <c r="D29" s="68" t="s">
        <v>12</v>
      </c>
      <c r="E29" s="69" t="s">
        <v>13</v>
      </c>
      <c r="F29" s="69">
        <v>2</v>
      </c>
      <c r="G29" s="75"/>
      <c r="H29" s="61">
        <f t="shared" si="3"/>
        <v>0</v>
      </c>
      <c r="I29" s="84" t="s">
        <v>19</v>
      </c>
    </row>
    <row r="30" spans="1:9" s="5" customFormat="1" ht="25.5">
      <c r="A30" s="58">
        <v>28</v>
      </c>
      <c r="B30" s="20" t="s">
        <v>34</v>
      </c>
      <c r="C30" s="108"/>
      <c r="D30" s="67" t="s">
        <v>54</v>
      </c>
      <c r="E30" s="69" t="s">
        <v>13</v>
      </c>
      <c r="F30" s="60">
        <v>1</v>
      </c>
      <c r="G30" s="36"/>
      <c r="H30" s="74">
        <f t="shared" si="3"/>
        <v>0</v>
      </c>
      <c r="I30" s="81" t="s">
        <v>109</v>
      </c>
    </row>
    <row r="31" spans="1:9" s="5" customFormat="1" ht="25.5">
      <c r="A31" s="58">
        <v>29</v>
      </c>
      <c r="B31" s="20" t="s">
        <v>34</v>
      </c>
      <c r="C31" s="108"/>
      <c r="D31" s="67" t="s">
        <v>56</v>
      </c>
      <c r="E31" s="69" t="s">
        <v>13</v>
      </c>
      <c r="F31" s="60">
        <v>1</v>
      </c>
      <c r="G31" s="36"/>
      <c r="H31" s="74">
        <f t="shared" si="3"/>
        <v>0</v>
      </c>
      <c r="I31" s="81" t="s">
        <v>110</v>
      </c>
    </row>
    <row r="32" spans="1:9" s="5" customFormat="1">
      <c r="A32" s="58">
        <v>30</v>
      </c>
      <c r="B32" s="20" t="s">
        <v>34</v>
      </c>
      <c r="C32" s="108"/>
      <c r="D32" s="76" t="s">
        <v>30</v>
      </c>
      <c r="E32" s="58" t="s">
        <v>13</v>
      </c>
      <c r="F32" s="60">
        <v>1</v>
      </c>
      <c r="G32" s="36"/>
      <c r="H32" s="74">
        <f t="shared" ref="H32:H38" si="4">G32*F32</f>
        <v>0</v>
      </c>
      <c r="I32" s="81" t="s">
        <v>100</v>
      </c>
    </row>
    <row r="33" spans="1:9" s="5" customFormat="1">
      <c r="A33" s="58">
        <v>31</v>
      </c>
      <c r="B33" s="20" t="s">
        <v>34</v>
      </c>
      <c r="C33" s="107"/>
      <c r="D33" s="68" t="s">
        <v>15</v>
      </c>
      <c r="E33" s="21" t="s">
        <v>13</v>
      </c>
      <c r="F33" s="21">
        <v>1</v>
      </c>
      <c r="G33" s="36"/>
      <c r="H33" s="74">
        <f t="shared" si="4"/>
        <v>0</v>
      </c>
      <c r="I33" s="81" t="s">
        <v>63</v>
      </c>
    </row>
    <row r="34" spans="1:9" s="5" customFormat="1" ht="25.5">
      <c r="A34" s="58">
        <v>32</v>
      </c>
      <c r="B34" s="20" t="s">
        <v>34</v>
      </c>
      <c r="C34" s="107"/>
      <c r="D34" s="68" t="s">
        <v>52</v>
      </c>
      <c r="E34" s="21" t="s">
        <v>13</v>
      </c>
      <c r="F34" s="21">
        <v>1</v>
      </c>
      <c r="G34" s="36"/>
      <c r="H34" s="74">
        <f t="shared" si="4"/>
        <v>0</v>
      </c>
      <c r="I34" s="81" t="s">
        <v>101</v>
      </c>
    </row>
    <row r="35" spans="1:9" s="5" customFormat="1" ht="38.25">
      <c r="A35" s="58">
        <v>33</v>
      </c>
      <c r="B35" s="20" t="s">
        <v>34</v>
      </c>
      <c r="C35" s="108"/>
      <c r="D35" s="68" t="s">
        <v>51</v>
      </c>
      <c r="E35" s="21" t="s">
        <v>13</v>
      </c>
      <c r="F35" s="21">
        <v>1</v>
      </c>
      <c r="G35" s="75"/>
      <c r="H35" s="74">
        <f t="shared" si="4"/>
        <v>0</v>
      </c>
      <c r="I35" s="81" t="s">
        <v>102</v>
      </c>
    </row>
    <row r="36" spans="1:9" s="5" customFormat="1">
      <c r="A36" s="58">
        <v>34</v>
      </c>
      <c r="B36" s="20"/>
      <c r="C36" s="108"/>
      <c r="D36" s="68" t="s">
        <v>68</v>
      </c>
      <c r="E36" s="21" t="s">
        <v>13</v>
      </c>
      <c r="F36" s="21">
        <v>1</v>
      </c>
      <c r="G36" s="36"/>
      <c r="H36" s="74">
        <f t="shared" si="4"/>
        <v>0</v>
      </c>
      <c r="I36" s="81" t="s">
        <v>103</v>
      </c>
    </row>
    <row r="37" spans="1:9" s="5" customFormat="1" ht="38.25">
      <c r="A37" s="58">
        <v>35</v>
      </c>
      <c r="B37" s="20" t="s">
        <v>34</v>
      </c>
      <c r="C37" s="108"/>
      <c r="D37" s="68" t="s">
        <v>58</v>
      </c>
      <c r="E37" s="21" t="s">
        <v>13</v>
      </c>
      <c r="F37" s="21">
        <v>1</v>
      </c>
      <c r="G37" s="36"/>
      <c r="H37" s="74">
        <f t="shared" si="4"/>
        <v>0</v>
      </c>
      <c r="I37" s="81" t="s">
        <v>104</v>
      </c>
    </row>
    <row r="38" spans="1:9" s="5" customFormat="1" ht="25.5">
      <c r="A38" s="58">
        <v>36</v>
      </c>
      <c r="B38" s="20" t="s">
        <v>34</v>
      </c>
      <c r="C38" s="108"/>
      <c r="D38" s="68" t="s">
        <v>59</v>
      </c>
      <c r="E38" s="21" t="s">
        <v>13</v>
      </c>
      <c r="F38" s="21">
        <v>1</v>
      </c>
      <c r="G38" s="75"/>
      <c r="H38" s="74">
        <f t="shared" si="4"/>
        <v>0</v>
      </c>
      <c r="I38" s="81" t="s">
        <v>105</v>
      </c>
    </row>
    <row r="39" spans="1:9" s="5" customFormat="1">
      <c r="A39" s="58">
        <v>37</v>
      </c>
      <c r="B39" s="20" t="s">
        <v>34</v>
      </c>
      <c r="C39" s="107"/>
      <c r="D39" s="68" t="s">
        <v>11</v>
      </c>
      <c r="E39" s="21" t="s">
        <v>13</v>
      </c>
      <c r="F39" s="21">
        <v>1</v>
      </c>
      <c r="G39" s="36"/>
      <c r="H39" s="74">
        <f t="shared" ref="H39" si="5">G39*F39</f>
        <v>0</v>
      </c>
      <c r="I39" s="81" t="s">
        <v>106</v>
      </c>
    </row>
    <row r="40" spans="1:9" s="5" customFormat="1" ht="35.25" customHeight="1" thickBot="1">
      <c r="A40" s="53"/>
      <c r="B40" s="54"/>
      <c r="C40" s="111"/>
      <c r="D40" s="10"/>
      <c r="E40" s="9"/>
      <c r="F40" s="46"/>
      <c r="G40" s="55" t="s">
        <v>73</v>
      </c>
      <c r="H40" s="56">
        <f>SUM(H3:H39)</f>
        <v>0</v>
      </c>
      <c r="I40" s="57"/>
    </row>
    <row r="41" spans="1:9" s="5" customFormat="1">
      <c r="A41" s="38"/>
      <c r="B41" s="39"/>
      <c r="C41" s="40"/>
      <c r="D41" s="41"/>
      <c r="E41" s="42"/>
      <c r="F41" s="42"/>
      <c r="G41" s="43"/>
      <c r="H41" s="44"/>
      <c r="I41" s="45"/>
    </row>
    <row r="42" spans="1:9">
      <c r="D42" s="15"/>
    </row>
  </sheetData>
  <mergeCells count="1">
    <mergeCell ref="A1:I1"/>
  </mergeCells>
  <phoneticPr fontId="5" type="noConversion"/>
  <printOptions horizontalCentered="1"/>
  <pageMargins left="0.25" right="0.25" top="0.75" bottom="0.75" header="0.3" footer="0.3"/>
  <pageSetup paperSize="9" scale="64" fitToHeight="0" orientation="landscape" r:id="rId1"/>
  <headerFooter alignWithMargins="0">
    <oddFooter>&amp;C&amp;P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workbookViewId="0">
      <selection activeCell="D13" sqref="D13"/>
    </sheetView>
  </sheetViews>
  <sheetFormatPr defaultColWidth="9.140625" defaultRowHeight="12.75"/>
  <cols>
    <col min="1" max="1" width="3.42578125" customWidth="1"/>
    <col min="2" max="2" width="11.42578125" customWidth="1"/>
    <col min="3" max="3" width="41.28515625" customWidth="1"/>
    <col min="4" max="4" width="53.7109375" customWidth="1"/>
    <col min="5" max="6" width="6.42578125" customWidth="1"/>
    <col min="7" max="8" width="16.42578125" customWidth="1"/>
    <col min="9" max="9" width="76.42578125" customWidth="1"/>
  </cols>
  <sheetData>
    <row r="1" spans="1:9" ht="42.75" customHeight="1" thickBot="1">
      <c r="A1" s="102" t="s">
        <v>75</v>
      </c>
      <c r="B1" s="103"/>
      <c r="C1" s="103"/>
      <c r="D1" s="104"/>
      <c r="E1" s="104"/>
      <c r="F1" s="104"/>
      <c r="G1" s="104"/>
      <c r="H1" s="104"/>
      <c r="I1" s="105"/>
    </row>
    <row r="2" spans="1:9" s="24" customFormat="1" ht="13.5" thickBot="1">
      <c r="A2" s="85" t="s">
        <v>0</v>
      </c>
      <c r="B2" s="86" t="s">
        <v>8</v>
      </c>
      <c r="C2" s="86" t="s">
        <v>111</v>
      </c>
      <c r="D2" s="87" t="s">
        <v>7</v>
      </c>
      <c r="E2" s="88" t="s">
        <v>2</v>
      </c>
      <c r="F2" s="88" t="s">
        <v>3</v>
      </c>
      <c r="G2" s="89" t="s">
        <v>4</v>
      </c>
      <c r="H2" s="90" t="s">
        <v>5</v>
      </c>
      <c r="I2" s="91" t="s">
        <v>6</v>
      </c>
    </row>
    <row r="3" spans="1:9" s="24" customFormat="1" ht="25.5">
      <c r="A3" s="93">
        <v>1</v>
      </c>
      <c r="B3" s="94"/>
      <c r="C3" s="109"/>
      <c r="D3" s="95" t="s">
        <v>107</v>
      </c>
      <c r="E3" s="96" t="s">
        <v>13</v>
      </c>
      <c r="F3" s="96">
        <v>2</v>
      </c>
      <c r="G3" s="97"/>
      <c r="H3" s="98">
        <f t="shared" ref="H3:H9" si="0">G3*F3</f>
        <v>0</v>
      </c>
      <c r="I3" s="99" t="s">
        <v>108</v>
      </c>
    </row>
    <row r="4" spans="1:9" s="24" customFormat="1" ht="38.25">
      <c r="A4" s="25">
        <v>2</v>
      </c>
      <c r="B4" s="20" t="s">
        <v>34</v>
      </c>
      <c r="C4" s="108"/>
      <c r="D4" s="92" t="s">
        <v>20</v>
      </c>
      <c r="E4" s="21" t="s">
        <v>1</v>
      </c>
      <c r="F4" s="21">
        <v>2</v>
      </c>
      <c r="G4" s="36"/>
      <c r="H4" s="34">
        <f t="shared" si="0"/>
        <v>0</v>
      </c>
      <c r="I4" s="26" t="s">
        <v>55</v>
      </c>
    </row>
    <row r="5" spans="1:9" s="8" customFormat="1">
      <c r="A5" s="25">
        <v>3</v>
      </c>
      <c r="B5" s="20" t="s">
        <v>34</v>
      </c>
      <c r="C5" s="108"/>
      <c r="D5" s="22" t="s">
        <v>32</v>
      </c>
      <c r="E5" s="19" t="s">
        <v>1</v>
      </c>
      <c r="F5" s="23">
        <v>2</v>
      </c>
      <c r="G5" s="36"/>
      <c r="H5" s="34">
        <f t="shared" si="0"/>
        <v>0</v>
      </c>
      <c r="I5" s="26" t="s">
        <v>23</v>
      </c>
    </row>
    <row r="6" spans="1:9" s="24" customFormat="1">
      <c r="A6" s="25">
        <v>24</v>
      </c>
      <c r="B6" s="20" t="s">
        <v>34</v>
      </c>
      <c r="C6" s="107"/>
      <c r="D6" s="22" t="s">
        <v>24</v>
      </c>
      <c r="E6" s="19" t="s">
        <v>1</v>
      </c>
      <c r="F6" s="23">
        <v>32</v>
      </c>
      <c r="G6" s="36"/>
      <c r="H6" s="34">
        <f t="shared" si="0"/>
        <v>0</v>
      </c>
      <c r="I6" s="26" t="s">
        <v>25</v>
      </c>
    </row>
    <row r="7" spans="1:9" s="8" customFormat="1">
      <c r="A7" s="25">
        <v>25</v>
      </c>
      <c r="B7" s="20" t="s">
        <v>34</v>
      </c>
      <c r="C7" s="107"/>
      <c r="D7" s="22" t="s">
        <v>27</v>
      </c>
      <c r="E7" s="19" t="s">
        <v>1</v>
      </c>
      <c r="F7" s="21">
        <v>8</v>
      </c>
      <c r="G7" s="36"/>
      <c r="H7" s="34">
        <f t="shared" si="0"/>
        <v>0</v>
      </c>
      <c r="I7" s="26" t="s">
        <v>26</v>
      </c>
    </row>
    <row r="8" spans="1:9" s="8" customFormat="1" ht="38.25">
      <c r="A8" s="25">
        <v>26</v>
      </c>
      <c r="B8" s="20" t="s">
        <v>34</v>
      </c>
      <c r="C8" s="108"/>
      <c r="D8" s="22" t="s">
        <v>28</v>
      </c>
      <c r="E8" s="19" t="s">
        <v>1</v>
      </c>
      <c r="F8" s="21">
        <v>1</v>
      </c>
      <c r="G8" s="36"/>
      <c r="H8" s="34">
        <f t="shared" si="0"/>
        <v>0</v>
      </c>
      <c r="I8" s="26" t="s">
        <v>29</v>
      </c>
    </row>
    <row r="9" spans="1:9" s="8" customFormat="1">
      <c r="A9" s="25">
        <v>33</v>
      </c>
      <c r="B9" s="20" t="s">
        <v>34</v>
      </c>
      <c r="C9" s="108"/>
      <c r="D9" s="22" t="s">
        <v>61</v>
      </c>
      <c r="E9" s="19" t="s">
        <v>18</v>
      </c>
      <c r="F9" s="23">
        <v>95</v>
      </c>
      <c r="G9" s="36"/>
      <c r="H9" s="34">
        <f t="shared" si="0"/>
        <v>0</v>
      </c>
      <c r="I9" s="26" t="s">
        <v>22</v>
      </c>
    </row>
    <row r="10" spans="1:9" s="8" customFormat="1" ht="13.5" thickBot="1">
      <c r="A10" s="27"/>
      <c r="B10" s="28" t="s">
        <v>34</v>
      </c>
      <c r="C10" s="110"/>
      <c r="D10" s="29" t="s">
        <v>45</v>
      </c>
      <c r="E10" s="30" t="s">
        <v>14</v>
      </c>
      <c r="F10" s="30">
        <v>250</v>
      </c>
      <c r="G10" s="37"/>
      <c r="H10" s="35">
        <f>G10*F10</f>
        <v>0</v>
      </c>
      <c r="I10" s="31" t="s">
        <v>62</v>
      </c>
    </row>
    <row r="11" spans="1:9" ht="13.5" thickBot="1"/>
    <row r="12" spans="1:9" ht="13.5" thickBot="1">
      <c r="G12" s="32" t="s">
        <v>73</v>
      </c>
      <c r="H12" s="33">
        <f>SUM(H3:H10)</f>
        <v>0</v>
      </c>
    </row>
    <row r="14" spans="1:9">
      <c r="H14" s="18"/>
    </row>
  </sheetData>
  <mergeCells count="1">
    <mergeCell ref="A1:I1"/>
  </mergeCells>
  <pageMargins left="0.25" right="0.25" top="0.75" bottom="0.75"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D75E97DEBC2264783D63190C9DAC387" ma:contentTypeVersion="2" ma:contentTypeDescription="Vytvoří nový dokument" ma:contentTypeScope="" ma:versionID="c15fdd335478230afb5f6e6b0ba96265">
  <xsd:schema xmlns:xsd="http://www.w3.org/2001/XMLSchema" xmlns:xs="http://www.w3.org/2001/XMLSchema" xmlns:p="http://schemas.microsoft.com/office/2006/metadata/properties" xmlns:ns2="096d1ca5-0ec7-42c4-bbf3-497120e80977" targetNamespace="http://schemas.microsoft.com/office/2006/metadata/properties" ma:root="true" ma:fieldsID="d058d2b7ca5ef0438db84a4df2e36113" ns2:_="">
    <xsd:import namespace="096d1ca5-0ec7-42c4-bbf3-497120e80977"/>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6d1ca5-0ec7-42c4-bbf3-497120e80977"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8793FA-2FF4-4ADD-B964-7331C6329C66}">
  <ds:schemaRefs>
    <ds:schemaRef ds:uri="http://schemas.microsoft.com/sharepoint/v3/contenttype/forms"/>
  </ds:schemaRefs>
</ds:datastoreItem>
</file>

<file path=customXml/itemProps2.xml><?xml version="1.0" encoding="utf-8"?>
<ds:datastoreItem xmlns:ds="http://schemas.openxmlformats.org/officeDocument/2006/customXml" ds:itemID="{E9802C6E-41AF-4B7B-AB3D-B90E54D76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6d1ca5-0ec7-42c4-bbf3-497120e809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1D63C9-61FC-43AB-B5F0-F621BC04FA9A}">
  <ds:schemaRefs>
    <ds:schemaRef ds:uri="http://purl.org/dc/dcmitype/"/>
    <ds:schemaRef ds:uri="http://schemas.microsoft.com/office/infopath/2007/PartnerControls"/>
    <ds:schemaRef ds:uri="096d1ca5-0ec7-42c4-bbf3-497120e80977"/>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Rekapitulace</vt:lpstr>
      <vt:lpstr>AV vybaveni</vt:lpstr>
      <vt:lpstr>IT vybavení</vt:lpstr>
      <vt:lpstr>'AV vybaveni'!Oblast_tisku</vt:lpstr>
      <vt:lpstr>Rekapitulace!Oblast_tisku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Rostislav Gnida</cp:lastModifiedBy>
  <cp:lastPrinted>2023-07-20T08:03:01Z</cp:lastPrinted>
  <dcterms:created xsi:type="dcterms:W3CDTF">2008-01-17T09:36:16Z</dcterms:created>
  <dcterms:modified xsi:type="dcterms:W3CDTF">2023-07-31T13:36:51Z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0x0101004D75E97DEBC2264783D63190C9DAC387</vt:lpwstr>
  </property>
</Properties>
</file>